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anzservice\Haushalt 2021\8 Druck Haushaltsplan\1 Entwurf\201008_Unterlagen für VV\"/>
    </mc:Choice>
  </mc:AlternateContent>
  <bookViews>
    <workbookView xWindow="0" yWindow="0" windowWidth="25200" windowHeight="13140"/>
  </bookViews>
  <sheets>
    <sheet name="Investitionen_alle" sheetId="1" r:id="rId1"/>
    <sheet name="Tabelle2" sheetId="2" r:id="rId2"/>
    <sheet name="Tabelle3" sheetId="3" r:id="rId3"/>
  </sheets>
  <definedNames>
    <definedName name="_xlnm.Print_Titles" localSheetId="0">Investitionen_alle!$6:$7</definedName>
  </definedNames>
  <calcPr calcId="162913"/>
</workbook>
</file>

<file path=xl/calcChain.xml><?xml version="1.0" encoding="utf-8"?>
<calcChain xmlns="http://schemas.openxmlformats.org/spreadsheetml/2006/main">
  <c r="B602" i="1" l="1"/>
  <c r="C602" i="1"/>
  <c r="D602" i="1"/>
  <c r="E602" i="1"/>
  <c r="F602" i="1"/>
  <c r="G602" i="1"/>
  <c r="H602" i="1"/>
  <c r="I602" i="1"/>
  <c r="J602" i="1"/>
  <c r="K602" i="1"/>
  <c r="B603" i="1"/>
  <c r="C603" i="1"/>
  <c r="D603" i="1"/>
  <c r="E603" i="1"/>
  <c r="F603" i="1"/>
  <c r="G603" i="1"/>
  <c r="H603" i="1"/>
  <c r="I603" i="1"/>
  <c r="J603" i="1"/>
  <c r="K603" i="1"/>
  <c r="B604" i="1"/>
  <c r="C604" i="1"/>
  <c r="D604" i="1"/>
  <c r="E604" i="1"/>
  <c r="F604" i="1"/>
  <c r="G604" i="1"/>
  <c r="H604" i="1"/>
  <c r="I604" i="1"/>
  <c r="J604" i="1"/>
  <c r="K604" i="1"/>
  <c r="B605" i="1"/>
  <c r="C605" i="1"/>
  <c r="D605" i="1"/>
  <c r="E605" i="1"/>
  <c r="F605" i="1"/>
  <c r="G605" i="1"/>
  <c r="H605" i="1"/>
  <c r="I605" i="1"/>
  <c r="J605" i="1"/>
  <c r="K605" i="1"/>
  <c r="B606" i="1"/>
  <c r="C606" i="1"/>
  <c r="D606" i="1"/>
  <c r="E606" i="1"/>
  <c r="F606" i="1"/>
  <c r="G606" i="1"/>
  <c r="H606" i="1"/>
  <c r="I606" i="1"/>
  <c r="J606" i="1"/>
  <c r="K606" i="1"/>
  <c r="B607" i="1"/>
  <c r="C607" i="1"/>
  <c r="D607" i="1"/>
  <c r="E607" i="1"/>
  <c r="F607" i="1"/>
  <c r="G607" i="1"/>
  <c r="I607" i="1"/>
  <c r="J607" i="1"/>
  <c r="K607" i="1"/>
  <c r="B608" i="1"/>
  <c r="C608" i="1"/>
  <c r="D608" i="1"/>
  <c r="E608" i="1"/>
  <c r="G608" i="1"/>
  <c r="B609" i="1"/>
  <c r="C609" i="1"/>
  <c r="D609" i="1"/>
  <c r="E609" i="1"/>
  <c r="F609" i="1"/>
  <c r="G609" i="1"/>
  <c r="H609" i="1"/>
  <c r="I609" i="1"/>
  <c r="J609" i="1"/>
  <c r="K609" i="1"/>
  <c r="B610" i="1"/>
  <c r="C610" i="1"/>
  <c r="D610" i="1"/>
  <c r="E610" i="1"/>
  <c r="F610" i="1"/>
  <c r="I610" i="1"/>
  <c r="J610" i="1"/>
  <c r="K610" i="1"/>
  <c r="B611" i="1"/>
  <c r="C611" i="1"/>
  <c r="D611" i="1"/>
  <c r="E611" i="1"/>
  <c r="F611" i="1"/>
  <c r="G611" i="1"/>
  <c r="H611" i="1"/>
  <c r="I611" i="1"/>
  <c r="J611" i="1"/>
  <c r="K611" i="1"/>
  <c r="B612" i="1"/>
  <c r="C612" i="1"/>
  <c r="D612" i="1"/>
  <c r="E612" i="1"/>
  <c r="F612" i="1"/>
  <c r="G612" i="1"/>
  <c r="H612" i="1"/>
  <c r="I612" i="1"/>
  <c r="J612" i="1"/>
  <c r="K612" i="1"/>
  <c r="B613" i="1"/>
  <c r="C613" i="1"/>
  <c r="D613" i="1"/>
  <c r="E613" i="1"/>
  <c r="F613" i="1"/>
  <c r="G613" i="1"/>
  <c r="H613" i="1"/>
  <c r="I613" i="1"/>
  <c r="J613" i="1"/>
  <c r="K613" i="1"/>
  <c r="B614" i="1"/>
  <c r="C614" i="1"/>
  <c r="D614" i="1"/>
  <c r="E614" i="1"/>
  <c r="F614" i="1"/>
  <c r="G614" i="1"/>
  <c r="H614" i="1"/>
  <c r="I614" i="1"/>
  <c r="J614" i="1"/>
  <c r="K614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G584" i="1"/>
  <c r="H584" i="1"/>
  <c r="I584" i="1"/>
  <c r="J584" i="1"/>
  <c r="K584" i="1"/>
  <c r="F584" i="1"/>
  <c r="F576" i="1"/>
  <c r="G576" i="1"/>
  <c r="H576" i="1"/>
  <c r="I576" i="1"/>
  <c r="J576" i="1"/>
  <c r="K576" i="1"/>
  <c r="G470" i="1"/>
  <c r="H470" i="1"/>
  <c r="I470" i="1"/>
  <c r="J470" i="1"/>
  <c r="K470" i="1"/>
  <c r="F470" i="1"/>
  <c r="F465" i="1"/>
  <c r="G465" i="1"/>
  <c r="H465" i="1"/>
  <c r="I465" i="1"/>
  <c r="J465" i="1"/>
  <c r="K465" i="1"/>
  <c r="F380" i="1"/>
  <c r="G380" i="1"/>
  <c r="G610" i="1" s="1"/>
  <c r="H380" i="1"/>
  <c r="H610" i="1" s="1"/>
  <c r="I380" i="1"/>
  <c r="J380" i="1"/>
  <c r="K380" i="1"/>
  <c r="F357" i="1"/>
  <c r="G357" i="1"/>
  <c r="H357" i="1"/>
  <c r="I357" i="1"/>
  <c r="J357" i="1"/>
  <c r="K357" i="1"/>
  <c r="F310" i="1"/>
  <c r="F585" i="1" s="1"/>
  <c r="G310" i="1"/>
  <c r="H310" i="1"/>
  <c r="H608" i="1" s="1"/>
  <c r="I310" i="1"/>
  <c r="I608" i="1" s="1"/>
  <c r="I615" i="1" s="1"/>
  <c r="J310" i="1"/>
  <c r="J608" i="1" s="1"/>
  <c r="J615" i="1" s="1"/>
  <c r="K310" i="1"/>
  <c r="K608" i="1" s="1"/>
  <c r="K615" i="1" s="1"/>
  <c r="F205" i="1"/>
  <c r="G205" i="1"/>
  <c r="H205" i="1"/>
  <c r="H607" i="1" s="1"/>
  <c r="I205" i="1"/>
  <c r="J205" i="1"/>
  <c r="K205" i="1"/>
  <c r="F171" i="1"/>
  <c r="G171" i="1"/>
  <c r="H171" i="1"/>
  <c r="I171" i="1"/>
  <c r="J171" i="1"/>
  <c r="K171" i="1"/>
  <c r="F146" i="1"/>
  <c r="G146" i="1"/>
  <c r="H146" i="1"/>
  <c r="I146" i="1"/>
  <c r="J146" i="1"/>
  <c r="K146" i="1"/>
  <c r="F123" i="1"/>
  <c r="G123" i="1"/>
  <c r="H123" i="1"/>
  <c r="I123" i="1"/>
  <c r="J123" i="1"/>
  <c r="K123" i="1"/>
  <c r="F78" i="1"/>
  <c r="G78" i="1"/>
  <c r="H78" i="1"/>
  <c r="H590" i="1" s="1"/>
  <c r="H592" i="1" s="1"/>
  <c r="I78" i="1"/>
  <c r="J78" i="1"/>
  <c r="K78" i="1"/>
  <c r="G38" i="1"/>
  <c r="H38" i="1"/>
  <c r="I38" i="1"/>
  <c r="J38" i="1"/>
  <c r="K38" i="1"/>
  <c r="F38" i="1"/>
  <c r="F594" i="1"/>
  <c r="G594" i="1"/>
  <c r="H594" i="1"/>
  <c r="H596" i="1" s="1"/>
  <c r="I594" i="1"/>
  <c r="I596" i="1" s="1"/>
  <c r="J594" i="1"/>
  <c r="J596" i="1" s="1"/>
  <c r="K594" i="1"/>
  <c r="K596" i="1" s="1"/>
  <c r="G596" i="1"/>
  <c r="K585" i="1" l="1"/>
  <c r="F608" i="1"/>
  <c r="F615" i="1" s="1"/>
  <c r="G615" i="1"/>
  <c r="J585" i="1"/>
  <c r="I585" i="1"/>
  <c r="H615" i="1"/>
  <c r="H585" i="1"/>
  <c r="G585" i="1"/>
  <c r="D590" i="1"/>
  <c r="E590" i="1"/>
  <c r="F590" i="1"/>
  <c r="F592" i="1" s="1"/>
  <c r="G590" i="1"/>
  <c r="G592" i="1" s="1"/>
  <c r="I590" i="1"/>
  <c r="I592" i="1" s="1"/>
  <c r="J590" i="1"/>
  <c r="J592" i="1" s="1"/>
  <c r="K590" i="1"/>
  <c r="K592" i="1" s="1"/>
  <c r="C590" i="1"/>
  <c r="D588" i="1"/>
  <c r="E588" i="1"/>
  <c r="F588" i="1"/>
  <c r="G588" i="1"/>
  <c r="H588" i="1"/>
  <c r="I588" i="1"/>
  <c r="J588" i="1"/>
  <c r="K588" i="1"/>
  <c r="C588" i="1"/>
</calcChain>
</file>

<file path=xl/sharedStrings.xml><?xml version="1.0" encoding="utf-8"?>
<sst xmlns="http://schemas.openxmlformats.org/spreadsheetml/2006/main" count="1121" uniqueCount="1121">
  <si>
    <t>Mittelherkunft</t>
  </si>
  <si>
    <t>Lfd. HH, HH-Rest, ÜPL, APL</t>
  </si>
  <si>
    <t>Kostenstellen gruppiert</t>
  </si>
  <si>
    <t>Kostenstellen gruppiert</t>
  </si>
  <si>
    <t>Kostenträger gruppiert</t>
  </si>
  <si>
    <t>Kostenträger gruppiert</t>
  </si>
  <si>
    <t>Planungsphase</t>
  </si>
  <si>
    <t>Planungsphase</t>
  </si>
  <si>
    <t/>
  </si>
  <si>
    <t/>
  </si>
  <si>
    <t>2019</t>
  </si>
  <si>
    <t>2020</t>
  </si>
  <si>
    <t>2021</t>
  </si>
  <si>
    <t>2022</t>
  </si>
  <si>
    <t>2023</t>
  </si>
  <si>
    <t>2024</t>
  </si>
  <si>
    <t/>
  </si>
  <si>
    <t>Plan</t>
  </si>
  <si>
    <t>HH-Rest</t>
  </si>
  <si>
    <t>ÜPL</t>
  </si>
  <si>
    <t>Ist</t>
  </si>
  <si>
    <t>Plan</t>
  </si>
  <si>
    <t>Plan</t>
  </si>
  <si>
    <t>Plan</t>
  </si>
  <si>
    <t>Plan</t>
  </si>
  <si>
    <t>Plan</t>
  </si>
  <si>
    <t>I0003.001 Anschaffung von Einrichtungsgegenständen</t>
  </si>
  <si>
    <t>1999999 Summe Anlagevermögen</t>
  </si>
  <si>
    <t>I0007.003 Stadtwerbepylone Ortseingänge</t>
  </si>
  <si>
    <t>1999999 Summe Anlagevermögen</t>
  </si>
  <si>
    <t>I0007.004 Naturerlebnis</t>
  </si>
  <si>
    <t>1999999 Summe Anlagevermögen</t>
  </si>
  <si>
    <t>I0007.005 Weihnachtsbeleuchtung</t>
  </si>
  <si>
    <t>1999999 Summe Anlagevermögen</t>
  </si>
  <si>
    <t>I0007.006 Hütte für Adventszeit</t>
  </si>
  <si>
    <t>1999999 Summe Anlagevermögen</t>
  </si>
  <si>
    <t>I0007.007 Barrierefreier Zugang Monberg (ehem. Zweigbrücke)</t>
  </si>
  <si>
    <t>1999999 Summe Anlagevermögen</t>
  </si>
  <si>
    <t>I0007.008 Touristen Informationsschaukästen</t>
  </si>
  <si>
    <t>1999999 Summe Anlagevermögen</t>
  </si>
  <si>
    <t>I0007.010 Parkplatz Bypass/Heinestraße</t>
  </si>
  <si>
    <t>1999999 Summe Anlagevermögen</t>
  </si>
  <si>
    <t>I0007.011 Zuwendung SEG für Schiffsanleger</t>
  </si>
  <si>
    <t>1999999 Summe Anlagevermögen</t>
  </si>
  <si>
    <t>I0007.012 Tourismus Internetseite</t>
  </si>
  <si>
    <t>1999999 Summe Anlagevermögen</t>
  </si>
  <si>
    <t>I0007.013 Eiswagen-Stellplatz im Rheinbogen</t>
  </si>
  <si>
    <t>1999999 Summe Anlagevermögen</t>
  </si>
  <si>
    <t>I0007.014 Stromanschlüsse Wochenmarkt</t>
  </si>
  <si>
    <t>1999999 Summe Anlagevermögen</t>
  </si>
  <si>
    <t>I1002.001 Ausbau von E- Government u.Online-Dienstl.</t>
  </si>
  <si>
    <t>1999999 Summe Anlagevermögen</t>
  </si>
  <si>
    <t>I1002.002 Beschaffung EDV Geräte, Netzwerk</t>
  </si>
  <si>
    <t>1999999 Summe Anlagevermögen</t>
  </si>
  <si>
    <t>I1002.003 Geographisches Informationssystem</t>
  </si>
  <si>
    <t>1999999 Summe Anlagevermögen</t>
  </si>
  <si>
    <t>I1002.005 Lizenzen Standardsoftware</t>
  </si>
  <si>
    <t>1999999 Summe Anlagevermögen</t>
  </si>
  <si>
    <t>I1002.006 TUI Detailplanung</t>
  </si>
  <si>
    <t>1999999 Summe Anlagevermögen</t>
  </si>
  <si>
    <t>I1002.011 Telekommunikationsanlagen</t>
  </si>
  <si>
    <t>1999999 Summe Anlagevermögen</t>
  </si>
  <si>
    <t>I1002.045 Aufbau eines Dokumentenmanagementsystems</t>
  </si>
  <si>
    <t>1999999 Summe Anlagevermögen</t>
  </si>
  <si>
    <t>I1002.048 Software für Verkehrsüberwachung OWI</t>
  </si>
  <si>
    <t>1999999 Summe Anlagevermögen</t>
  </si>
  <si>
    <t>I1002.050 Datenschutz und Datensicherheit</t>
  </si>
  <si>
    <t>1999999 Summe Anlagevermögen</t>
  </si>
  <si>
    <t>I1002.051 Ausbau des öffentlichen WLAN-Angebots</t>
  </si>
  <si>
    <t>1999999 Summe Anlagevermögen</t>
  </si>
  <si>
    <t>I1002.054 Software Wirtschaftsförderung</t>
  </si>
  <si>
    <t>1999999 Summe Anlagevermögen</t>
  </si>
  <si>
    <t>I1002.056 Liegenschaftsdatenbank</t>
  </si>
  <si>
    <t>1999999 Summe Anlagevermögen</t>
  </si>
  <si>
    <t>I1002.057 Monheim 4.0</t>
  </si>
  <si>
    <t>1999999 Summe Anlagevermögen</t>
  </si>
  <si>
    <t>I1002.057 Monheim 4.0</t>
  </si>
  <si>
    <t>3999999 PASSIVA</t>
  </si>
  <si>
    <t>I1002.059 Soft- und Hardware MP-Feuer</t>
  </si>
  <si>
    <t>1999999 Summe Anlagevermögen</t>
  </si>
  <si>
    <t>I1002.060 Abrechnungssoftware Rettungsdienst</t>
  </si>
  <si>
    <t>1999999 Summe Anlagevermögen</t>
  </si>
  <si>
    <t>I1003.001 Anschaff. Einrichtungsgegenst. u. Maschinen</t>
  </si>
  <si>
    <t>1999999 Summe Anlagevermögen</t>
  </si>
  <si>
    <t>I2005.001 Einrichtungsgegenstände Bereich 20</t>
  </si>
  <si>
    <t>1999999 Summe Anlagevermögen</t>
  </si>
  <si>
    <t>I3200.001 Einrichtungsgegenstände Bereich 32</t>
  </si>
  <si>
    <t>1999999 Summe Anlagevermögen</t>
  </si>
  <si>
    <t>I3205.005 Gegenstände Ordnungsdienst</t>
  </si>
  <si>
    <t>1999999 Summe Anlagevermögen</t>
  </si>
  <si>
    <t>I3206.001 Einrichtungsgegenstände Asylbewerber/Obdachlose</t>
  </si>
  <si>
    <t>1999999 Summe Anlagevermögen</t>
  </si>
  <si>
    <t>I3210.001 Einsatzleitzentrale und Funksprechanlagen</t>
  </si>
  <si>
    <t>1999999 Summe Anlagevermögen</t>
  </si>
  <si>
    <t>I3210.001 Einsatzleitzentrale und Funksprechanlagen</t>
  </si>
  <si>
    <t>3999999 PASSIVA</t>
  </si>
  <si>
    <t>I3210.002 Beschaffung von bewegl. Gegenständen</t>
  </si>
  <si>
    <t>1999999 Summe Anlagevermögen</t>
  </si>
  <si>
    <t>I3210.003 Einrichtungsgegenstände Feuerwehr</t>
  </si>
  <si>
    <t>1999999 Summe Anlagevermögen</t>
  </si>
  <si>
    <t>I3210.009 Funksprechanlagen Rettungsdienst</t>
  </si>
  <si>
    <t>1999999 Summe Anlagevermögen</t>
  </si>
  <si>
    <t>I3210.010 Einrichtungsgegenstände Rettungsdienst</t>
  </si>
  <si>
    <t>1999999 Summe Anlagevermögen</t>
  </si>
  <si>
    <t>I3210.011 Beschaffung von beweglichem Vermögen</t>
  </si>
  <si>
    <t>1999999 Summe Anlagevermögen</t>
  </si>
  <si>
    <t>I3210.016 Ersatzbeschaffung Mehrzweckboot</t>
  </si>
  <si>
    <t>1999999 Summe Anlagevermögen</t>
  </si>
  <si>
    <t>I3210.025 Anschaffungen Öffenlichkeitsarbeit</t>
  </si>
  <si>
    <t>1999999 Summe Anlagevermögen</t>
  </si>
  <si>
    <t>I3210.031 Ersatzbeschaffung Löschgruppenfahrzeug HLF20(LF24)</t>
  </si>
  <si>
    <t>1999999 Summe Anlagevermögen</t>
  </si>
  <si>
    <t>I3210.031 Ersatzbeschaffung Löschgruppenfahrzeug HLF20(LF24)</t>
  </si>
  <si>
    <t>3999999 PASSIVA</t>
  </si>
  <si>
    <t>I3210.033 Mannschaftstransportwagen</t>
  </si>
  <si>
    <t>3999999 PASSIVA</t>
  </si>
  <si>
    <t>I3210.034 Ersatzbeschaffung KdoW 1</t>
  </si>
  <si>
    <t>1999999 Summe Anlagevermögen</t>
  </si>
  <si>
    <t>I3210.035 Ersatzbeschaffung KdoW 2</t>
  </si>
  <si>
    <t>1999999 Summe Anlagevermögen</t>
  </si>
  <si>
    <t>I3210.036 Ersatzbeschaffung Rüstwagen</t>
  </si>
  <si>
    <t>1999999 Summe Anlagevermögen</t>
  </si>
  <si>
    <t>I3210.036 Ersatzbeschaffung Rüstwagen</t>
  </si>
  <si>
    <t>3999999 PASSIVA</t>
  </si>
  <si>
    <t>I3210.037 Einrichtungskosten der Feuer- und Rettungswache</t>
  </si>
  <si>
    <t>1999999 Summe Anlagevermögen</t>
  </si>
  <si>
    <t>I3210.037 Einrichtungskosten der Feuer- und Rettungswache</t>
  </si>
  <si>
    <t>3999999 PASSIVA</t>
  </si>
  <si>
    <t>I3210.038 Sirenenanlage Feuerwehr</t>
  </si>
  <si>
    <t>1999999 Summe Anlagevermögen</t>
  </si>
  <si>
    <t>I3210.039 Beschaffung MTF, Kinderfeuerwehr ME-FW ???</t>
  </si>
  <si>
    <t>1999999 Summe Anlagevermögen</t>
  </si>
  <si>
    <t>I3210.040 Ersatzbeschaffung Gerätewagen-Gefahrgut</t>
  </si>
  <si>
    <t>1999999 Summe Anlagevermögen</t>
  </si>
  <si>
    <t>I3210.040 Ersatzbeschaffung Gerätewagen-Gefahrgut</t>
  </si>
  <si>
    <t>3999999 PASSIVA</t>
  </si>
  <si>
    <t>I3210.042 Ersatzbeschaffung Mannschaftstransportwagen (2019)</t>
  </si>
  <si>
    <t>1999999 Summe Anlagevermögen</t>
  </si>
  <si>
    <t>I3210.043 Ersatzbeschaffung Drehleiter DLK (2020)</t>
  </si>
  <si>
    <t>1999999 Summe Anlagevermögen</t>
  </si>
  <si>
    <t>I3210.043 Ersatzbeschaffung Drehleiter DLK (2020)</t>
  </si>
  <si>
    <t>3999999 PASSIVA</t>
  </si>
  <si>
    <t>I3210.044 Ersatzbeschaffung Kommandowagen 3</t>
  </si>
  <si>
    <t>1999999 Summe Anlagevermögen</t>
  </si>
  <si>
    <t>I3210.045 Ersatzbeschaffung Kleineinsatzfahrzeug</t>
  </si>
  <si>
    <t>1999999 Summe Anlagevermögen</t>
  </si>
  <si>
    <t>I3210.045 Ersatzbeschaffung Kleineinsatzfahrzeug</t>
  </si>
  <si>
    <t>3999999 PASSIVA</t>
  </si>
  <si>
    <t>I3210.046 Ersatzbeschaffung Löschgruppenfahrzeug Baumberg</t>
  </si>
  <si>
    <t>1999999 Summe Anlagevermögen</t>
  </si>
  <si>
    <t>I3210.046 Ersatzbeschaffung Löschgruppenfahrzeug Baumberg</t>
  </si>
  <si>
    <t>3999999 PASSIVA</t>
  </si>
  <si>
    <t>I3211.004 Ersatzbeschaffung RTW</t>
  </si>
  <si>
    <t>1999999 Summe Anlagevermögen</t>
  </si>
  <si>
    <t>I3211.005 Ersatzbeschaffung RTW (2019)</t>
  </si>
  <si>
    <t>1999999 Summe Anlagevermögen</t>
  </si>
  <si>
    <t>I3211.006 Ersatzbeschaffung RTW (2022)</t>
  </si>
  <si>
    <t>1999999 Summe Anlagevermögen</t>
  </si>
  <si>
    <t>I3211.007 Beschaffung RTW (zus. Rettungsdienstbedarfsplan)</t>
  </si>
  <si>
    <t>1999999 Summe Anlagevermögen</t>
  </si>
  <si>
    <t>I4001.003 Medienkonzept OHG</t>
  </si>
  <si>
    <t>1999999 Summe Anlagevermögen</t>
  </si>
  <si>
    <t>I4001.003 Medienkonzept OHG</t>
  </si>
  <si>
    <t>3999999 PASSIVA</t>
  </si>
  <si>
    <t>I4001.004 Medienkonzept PUG</t>
  </si>
  <si>
    <t>1999999 Summe Anlagevermögen</t>
  </si>
  <si>
    <t>I4001.004 Medienkonzept PUG</t>
  </si>
  <si>
    <t>3999999 PASSIVA</t>
  </si>
  <si>
    <t>I4001.005 Einr. Armin-Maiwald-Schule</t>
  </si>
  <si>
    <t>1999999 Summe Anlagevermögen</t>
  </si>
  <si>
    <t>I4001.006 Einr. AMS, Schulhof u. Spielplatz</t>
  </si>
  <si>
    <t>1999999 Summe Anlagevermögen</t>
  </si>
  <si>
    <t>I4001.009 Einr. Astrid-Lindgren-Schule</t>
  </si>
  <si>
    <t>1999999 Summe Anlagevermögen</t>
  </si>
  <si>
    <t>I4001.011 Einr. Hermann-Gmeiner-Schule</t>
  </si>
  <si>
    <t>1999999 Summe Anlagevermögen</t>
  </si>
  <si>
    <t>I4001.012 Einr. Hermann-Gmeiner-Schule, Schulhof u. Spielpl.</t>
  </si>
  <si>
    <t>1999999 Summe Anlagevermögen</t>
  </si>
  <si>
    <t>I4001.013 Einr. Lottenschule</t>
  </si>
  <si>
    <t>1999999 Summe Anlagevermögen</t>
  </si>
  <si>
    <t>I4001.015 Einr. Schule am Lerchenweg</t>
  </si>
  <si>
    <t>1999999 Summe Anlagevermögen</t>
  </si>
  <si>
    <t>I4001.017 Einr. Winrich-von-Kniprode Schule</t>
  </si>
  <si>
    <t>1999999 Summe Anlagevermögen</t>
  </si>
  <si>
    <t>I4001.018 Einr. Winrich-v-Kniprode Schule, Schulh.u.Spielpl.</t>
  </si>
  <si>
    <t>1999999 Summe Anlagevermögen</t>
  </si>
  <si>
    <t>I4001.022 Einr. Lise-Meitner-Realschule</t>
  </si>
  <si>
    <t>1999999 Summe Anlagevermögen</t>
  </si>
  <si>
    <t>I4001.022 Einr. Lise-Meitner-Realschule</t>
  </si>
  <si>
    <t>3999999 PASSIVA</t>
  </si>
  <si>
    <t>I4001.024 Einr. Otto-Hahn-Gymnasium</t>
  </si>
  <si>
    <t>1999999 Summe Anlagevermögen</t>
  </si>
  <si>
    <t>I4001.024 Einr. Otto-Hahn-Gymnasium</t>
  </si>
  <si>
    <t>3999999 PASSIVA</t>
  </si>
  <si>
    <t>I4001.030 Einr. Peter-Ustinov-Gesamtschule</t>
  </si>
  <si>
    <t>1999999 Summe Anlagevermögen</t>
  </si>
  <si>
    <t>I4001.031 Einr. Peter-Ustinov-Gesamtschule, Schulh.+Spielpl.</t>
  </si>
  <si>
    <t>1999999 Summe Anlagevermögen</t>
  </si>
  <si>
    <t>I4001.033 Medienkonzept Armin-Maiwald-Schule</t>
  </si>
  <si>
    <t>1999999 Summe Anlagevermögen</t>
  </si>
  <si>
    <t>I4001.033 Medienkonzept Armin-Maiwald-Schule</t>
  </si>
  <si>
    <t>3999999 PASSIVA</t>
  </si>
  <si>
    <t>I4001.035 Medienkonzept Astrid-Lindgren-Schule</t>
  </si>
  <si>
    <t>1999999 Summe Anlagevermögen</t>
  </si>
  <si>
    <t>I4001.035 Medienkonzept Astrid-Lindgren-Schule</t>
  </si>
  <si>
    <t>3999999 PASSIVA</t>
  </si>
  <si>
    <t>I4001.036 Medienkonzept Hermann-Gmeiner-Schule</t>
  </si>
  <si>
    <t>1999999 Summe Anlagevermögen</t>
  </si>
  <si>
    <t>I4001.036 Medienkonzept Hermann-Gmeiner-Schule</t>
  </si>
  <si>
    <t>3999999 PASSIVA</t>
  </si>
  <si>
    <t>I4001.037 Medienkonzept Lottenschule</t>
  </si>
  <si>
    <t>1999999 Summe Anlagevermögen</t>
  </si>
  <si>
    <t>I4001.037 Medienkonzept Lottenschule</t>
  </si>
  <si>
    <t>3999999 PASSIVA</t>
  </si>
  <si>
    <t>I4001.038 Medienkonzept Schule am Lerchenweg</t>
  </si>
  <si>
    <t>1999999 Summe Anlagevermögen</t>
  </si>
  <si>
    <t>I4001.038 Medienkonzept Schule am Lerchenweg</t>
  </si>
  <si>
    <t>3999999 PASSIVA</t>
  </si>
  <si>
    <t>I4001.039 Medienkonzept Winrich-von-Kniprode Schule</t>
  </si>
  <si>
    <t>1999999 Summe Anlagevermögen</t>
  </si>
  <si>
    <t>I4001.039 Medienkonzept Winrich-von-Kniprode Schule</t>
  </si>
  <si>
    <t>3999999 PASSIVA</t>
  </si>
  <si>
    <t>I4001.041 Medienkonzept allgemein</t>
  </si>
  <si>
    <t>1999999 Summe Anlagevermögen</t>
  </si>
  <si>
    <t>I4001.043 Einrichtung Sekundarschule</t>
  </si>
  <si>
    <t>1999999 Summe Anlagevermögen</t>
  </si>
  <si>
    <t>I4001.044 Medienkonzept Sekundarschule</t>
  </si>
  <si>
    <t>1999999 Summe Anlagevermögen</t>
  </si>
  <si>
    <t>I4001.044 Medienkonzept Sekundarschule</t>
  </si>
  <si>
    <t>3999999 PASSIVA</t>
  </si>
  <si>
    <t>I4001.051 Einrichtung Neubau OHG</t>
  </si>
  <si>
    <t>1999999 Summe Anlagevermögen</t>
  </si>
  <si>
    <t>I4001.052 Einrichtung Neubau Sekundarschule</t>
  </si>
  <si>
    <t>1999999 Summe Anlagevermögen</t>
  </si>
  <si>
    <t>I4001.053 Medienkonzept Gesamtschule Berliner Ring</t>
  </si>
  <si>
    <t>1999999 Summe Anlagevermögen</t>
  </si>
  <si>
    <t>I4001.053 Medienkonzept Gesamtschule Berliner Ring</t>
  </si>
  <si>
    <t>3999999 PASSIVA</t>
  </si>
  <si>
    <t>I4001.054 Einrichtung Gesamtschule Berliner Ring</t>
  </si>
  <si>
    <t>1999999 Summe Anlagevermögen</t>
  </si>
  <si>
    <t>I4002.003 Einrichtung Schulen allgemein</t>
  </si>
  <si>
    <t>1999999 Summe Anlagevermögen</t>
  </si>
  <si>
    <t>I4002.004 Spielgeräte Schulhöfe</t>
  </si>
  <si>
    <t>1999999 Summe Anlagevermögen</t>
  </si>
  <si>
    <t>I4004.008 Heinrich-Häck-Anlage</t>
  </si>
  <si>
    <t>1999999 Summe Anlagevermögen</t>
  </si>
  <si>
    <t>I4004.011 Neubau Bezirkssportanlage Baumberg Ost</t>
  </si>
  <si>
    <t>1999999 Summe Anlagevermögen</t>
  </si>
  <si>
    <t>I4004.013 Außensportanlage PUG</t>
  </si>
  <si>
    <t>1999999 Summe Anlagevermögen</t>
  </si>
  <si>
    <t>I4004.016 Neubau des Fußballfelds im Rheinstadion</t>
  </si>
  <si>
    <t>1999999 Summe Anlagevermögen</t>
  </si>
  <si>
    <t>I4004.017 Kunstrasenplatz Heinrich-Häck-Stadion</t>
  </si>
  <si>
    <t>1999999 Summe Anlagevermögen</t>
  </si>
  <si>
    <t>I4004.018 Ruderboote Otto-Hahn-Gymnasium</t>
  </si>
  <si>
    <t>1999999 Summe Anlagevermögen</t>
  </si>
  <si>
    <t>I4004.020 Kunstrasenpflegegerät</t>
  </si>
  <si>
    <t>1999999 Summe Anlagevermögen</t>
  </si>
  <si>
    <t>I4004.021 Funktionsgebäude Rheinstadion</t>
  </si>
  <si>
    <t>1999999 Summe Anlagevermögen</t>
  </si>
  <si>
    <t>I4004.022 Umrüstung Flutlichtanlagen Rheinstadion</t>
  </si>
  <si>
    <t>1999999 Summe Anlagevermögen</t>
  </si>
  <si>
    <t>I4004.300 Einrichtung von Turn- und Sporthallen allgemein</t>
  </si>
  <si>
    <t>1999999 Summe Anlagevermögen</t>
  </si>
  <si>
    <t>I4004.301 Turnhalle Armin-Maiwald-Schule</t>
  </si>
  <si>
    <t>1999999 Summe Anlagevermögen</t>
  </si>
  <si>
    <t>I4004.330 Sporthalle Otto-Hahn-Gymnasium</t>
  </si>
  <si>
    <t>1999999 Summe Anlagevermögen</t>
  </si>
  <si>
    <t>I4004.331 Schulsportanlage Berliner Ring</t>
  </si>
  <si>
    <t>1999999 Summe Anlagevermögen</t>
  </si>
  <si>
    <t>I4004.353 Halle Heinrich-Häck-Stadion</t>
  </si>
  <si>
    <t>1999999 Summe Anlagevermögen</t>
  </si>
  <si>
    <t>I4004.354 Neubau Sporthalle BSA B'berg Ost</t>
  </si>
  <si>
    <t>1999999 Summe Anlagevermögen</t>
  </si>
  <si>
    <t>I4004.355 Sporthalle PUG 4 (1-fach)</t>
  </si>
  <si>
    <t>1999999 Summe Anlagevermögen</t>
  </si>
  <si>
    <t>I4004.356 Sporthalle Pfingsterfeld (1-fach)</t>
  </si>
  <si>
    <t>1999999 Summe Anlagevermögen</t>
  </si>
  <si>
    <t>I4004.360 Sportzentrum Am Kielsgraben</t>
  </si>
  <si>
    <t>1999999 Summe Anlagevermögen</t>
  </si>
  <si>
    <t>I4004.361 Neubau Jahnstadion</t>
  </si>
  <si>
    <t>1999999 Summe Anlagevermögen</t>
  </si>
  <si>
    <t>I4004.362 Tenniszentrum am Kielsgraben</t>
  </si>
  <si>
    <t>1999999 Summe Anlagevermögen</t>
  </si>
  <si>
    <t>I4101.001 Lizenzen VHS</t>
  </si>
  <si>
    <t>1999999 Summe Anlagevermögen</t>
  </si>
  <si>
    <t>I4101.003 Einrichtungsgegenstände VHS</t>
  </si>
  <si>
    <t>1999999 Summe Anlagevermögen</t>
  </si>
  <si>
    <t>I4102.001 Musikinstrumente und -geräte</t>
  </si>
  <si>
    <t>1999999 Summe Anlagevermögen</t>
  </si>
  <si>
    <t>I4102.002 Einrichtungsgegenstände Musikschule</t>
  </si>
  <si>
    <t>1999999 Summe Anlagevermögen</t>
  </si>
  <si>
    <t>I4102.005 Elektronische Schließanlage Musik- und Kunstschule</t>
  </si>
  <si>
    <t>1999999 Summe Anlagevermögen</t>
  </si>
  <si>
    <t>I4102.007 Ausstattung Orchesterschlagzeug</t>
  </si>
  <si>
    <t>1999999 Summe Anlagevermögen</t>
  </si>
  <si>
    <t>I4102.008 Schülerinstrumente Kooperation OHG-Orchesterklasse</t>
  </si>
  <si>
    <t>1999999 Summe Anlagevermögen</t>
  </si>
  <si>
    <t>I4103.005 Einrichtungsgegenstände Bibliothek</t>
  </si>
  <si>
    <t>1999999 Summe Anlagevermögen</t>
  </si>
  <si>
    <t>I4103.006 Einrichtungsgegenstände und Ausstattung Bibliothek</t>
  </si>
  <si>
    <t>1999999 Summe Anlagevermögen</t>
  </si>
  <si>
    <t>I4103.010 Maker Space</t>
  </si>
  <si>
    <t>1999999 Summe Anlagevermögen</t>
  </si>
  <si>
    <t>I4104.003 Einrichtungsgegenstände Kulturförderung</t>
  </si>
  <si>
    <t>1999999 Summe Anlagevermögen</t>
  </si>
  <si>
    <t>I4104.013 Anschaffungen Kunstschule</t>
  </si>
  <si>
    <t>1999999 Summe Anlagevermögen</t>
  </si>
  <si>
    <t>I4104.014 Einrichtungsgegenstände Ulla-Hahn-Haus</t>
  </si>
  <si>
    <t>1999999 Summe Anlagevermögen</t>
  </si>
  <si>
    <t>I4104.015 Wiederaufbau Leseschuppen Ulla-Hahn-Haus</t>
  </si>
  <si>
    <t>1999999 Summe Anlagevermögen</t>
  </si>
  <si>
    <t>I4104.016 Überdachter Außenplatz Ulla-Hahn-Haus</t>
  </si>
  <si>
    <t>1999999 Summe Anlagevermögen</t>
  </si>
  <si>
    <t>I4104.017 Inneneinrichtung Kunsthaus Turmstraße</t>
  </si>
  <si>
    <t>1999999 Summe Anlagevermögen</t>
  </si>
  <si>
    <t>I4104.020 Beschaffung Kunstgegenstände</t>
  </si>
  <si>
    <t>1999999 Summe Anlagevermögen</t>
  </si>
  <si>
    <t>I4104.050 Einrichtungsgegenstände Sojus 7</t>
  </si>
  <si>
    <t>1999999 Summe Anlagevermögen</t>
  </si>
  <si>
    <t>I4104.053 Mischpult mit Zusatztechnik für Sojus 7</t>
  </si>
  <si>
    <t>1999999 Summe Anlagevermögen</t>
  </si>
  <si>
    <t>I4104.054 Neuausstattung Ton- und Licht-Technik Sojus 7</t>
  </si>
  <si>
    <t>1999999 Summe Anlagevermögen</t>
  </si>
  <si>
    <t>I4104.100 Kunst und Kunstgegenstände</t>
  </si>
  <si>
    <t>1999999 Summe Anlagevermögen</t>
  </si>
  <si>
    <t>I4106.001 Einrichtungsgegenstände Bildung und Kultur</t>
  </si>
  <si>
    <t>1999999 Summe Anlagevermögen</t>
  </si>
  <si>
    <t>I5101.001 Einrichtung Haus der Jugend</t>
  </si>
  <si>
    <t>1999999 Summe Anlagevermögen</t>
  </si>
  <si>
    <t>I5101.003 Einrichtung Aktionsmobil</t>
  </si>
  <si>
    <t>1999999 Summe Anlagevermögen</t>
  </si>
  <si>
    <t>I5101.014 OGATA Hermann-Gmeiner-Schule</t>
  </si>
  <si>
    <t>1999999 Summe Anlagevermögen</t>
  </si>
  <si>
    <t>I5101.021 Einr. Schulsozialarbeit Hermann-Gmeiner-Schule</t>
  </si>
  <si>
    <t>1999999 Summe Anlagevermögen</t>
  </si>
  <si>
    <t>I5102.002 Kinderspielplatz/Spielplatzgeräte allgemein</t>
  </si>
  <si>
    <t>1999999 Summe Anlagevermögen</t>
  </si>
  <si>
    <t>I5102.007 Angebote der Jugendförderung</t>
  </si>
  <si>
    <t>1999999 Summe Anlagevermögen</t>
  </si>
  <si>
    <t>I5102.009 Einrichtung Jugendcafe</t>
  </si>
  <si>
    <t>1999999 Summe Anlagevermögen</t>
  </si>
  <si>
    <t>I5102.050 Spielplatzscouts</t>
  </si>
  <si>
    <t>1999999 Summe Anlagevermögen</t>
  </si>
  <si>
    <t>I5102.101 Kinderspielplatz Am Voigtshof</t>
  </si>
  <si>
    <t>1999999 Summe Anlagevermögen</t>
  </si>
  <si>
    <t>I5102.103 Kinderspielplatz Brahmsstraße</t>
  </si>
  <si>
    <t>1999999 Summe Anlagevermögen</t>
  </si>
  <si>
    <t>I5102.105 Kinderspielplatz Bürgerwiese Monheim</t>
  </si>
  <si>
    <t>1999999 Summe Anlagevermögen</t>
  </si>
  <si>
    <t>I5102.114 Kinderspielplatz Parkanlage Kapellenstraße</t>
  </si>
  <si>
    <t>1999999 Summe Anlagevermögen</t>
  </si>
  <si>
    <t>I5102.117 Kinderspielplatz  Marderstraße</t>
  </si>
  <si>
    <t>1999999 Summe Anlagevermögen</t>
  </si>
  <si>
    <t>I5102.127 Kinderspielplatz  Richard-Wagner-Straße</t>
  </si>
  <si>
    <t>1999999 Summe Anlagevermögen</t>
  </si>
  <si>
    <t>I5102.170 Kinderspielplatz Rheinbogen</t>
  </si>
  <si>
    <t>1999999 Summe Anlagevermögen</t>
  </si>
  <si>
    <t>I5102.210 Kinderspielplatz Helene-Lange-Straße</t>
  </si>
  <si>
    <t>1999999 Summe Anlagevermögen</t>
  </si>
  <si>
    <t>I5102.214 Kinderspielplatz  Im Rennenkamp</t>
  </si>
  <si>
    <t>1999999 Summe Anlagevermögen</t>
  </si>
  <si>
    <t>I5102.217 Kinderspielplatz Landecker Weg</t>
  </si>
  <si>
    <t>1999999 Summe Anlagevermögen</t>
  </si>
  <si>
    <t>I5102.219 Kinderspielplatz  Radstädter Weg</t>
  </si>
  <si>
    <t>1999999 Summe Anlagevermögen</t>
  </si>
  <si>
    <t>I5102.223 Kinderspielplatz Unter der Schmiede</t>
  </si>
  <si>
    <t>1999999 Summe Anlagevermögen</t>
  </si>
  <si>
    <t>I5102.226 Kinderspielplatz Wilhelm-Leuschner-Straße</t>
  </si>
  <si>
    <t>1999999 Summe Anlagevermögen</t>
  </si>
  <si>
    <t>I5102.231 Kinderspielplatz "In der Loheck"</t>
  </si>
  <si>
    <t>1999999 Summe Anlagevermögen</t>
  </si>
  <si>
    <t>I5102.232 Kinderspielplatz Bolzplatz Benrather Straße</t>
  </si>
  <si>
    <t>1999999 Summe Anlagevermögen</t>
  </si>
  <si>
    <t>I5102.301 Einrichtung Jugendberatung</t>
  </si>
  <si>
    <t>1999999 Summe Anlagevermögen</t>
  </si>
  <si>
    <t>I5104.001 Einrichtung Tagesgruppe</t>
  </si>
  <si>
    <t>1999999 Summe Anlagevermögen</t>
  </si>
  <si>
    <t>I5104.002 Einrichtung Familienunterstützung</t>
  </si>
  <si>
    <t>1999999 Summe Anlagevermögen</t>
  </si>
  <si>
    <t>I5107.001 KiTa Sandberg - Schwalbennest</t>
  </si>
  <si>
    <t>1999999 Summe Anlagevermögen</t>
  </si>
  <si>
    <t>I5107.003 Einrichtung KiTa Max und Moritz I ("Rappelkiste")</t>
  </si>
  <si>
    <t>1999999 Summe Anlagevermögen</t>
  </si>
  <si>
    <t>I5107.009 KiTa Max und Moritz II (Wilhelm-Busch/Blaue KiTa )</t>
  </si>
  <si>
    <t>1999999 Summe Anlagevermögen</t>
  </si>
  <si>
    <t>I5107.017 Einrichtung KiTa Europaallee</t>
  </si>
  <si>
    <t>1999999 Summe Anlagevermögen</t>
  </si>
  <si>
    <t>I5108.001 Einrichtung MoKi 1</t>
  </si>
  <si>
    <t>1999999 Summe Anlagevermögen</t>
  </si>
  <si>
    <t>I6004.001 Erneuerung Hofstraße</t>
  </si>
  <si>
    <t>3999999 PASSIVA</t>
  </si>
  <si>
    <t>I6004.002 Fuß- und Radweg Heerweg bis Heide</t>
  </si>
  <si>
    <t>1999999 Summe Anlagevermögen</t>
  </si>
  <si>
    <t>I6004.002 Fuß- und Radweg Heerweg bis Heide</t>
  </si>
  <si>
    <t>3999999 PASSIVA</t>
  </si>
  <si>
    <t>I6004.004 Ausbau Gewerbegebiet Am Wald</t>
  </si>
  <si>
    <t>1999999 Summe Anlagevermögen</t>
  </si>
  <si>
    <t>I6004.018 Erneuerung Am Sportplatz/Monheimer Str./Birkenweg</t>
  </si>
  <si>
    <t>1999999 Summe Anlagevermögen</t>
  </si>
  <si>
    <t>I6004.018 Erneuerung Am Sportplatz/Monheimer Str./Birkenweg</t>
  </si>
  <si>
    <t>3999999 PASSIVA</t>
  </si>
  <si>
    <t>I6004.037 Teilerneuerung Distelweg</t>
  </si>
  <si>
    <t>1999999 Summe Anlagevermögen</t>
  </si>
  <si>
    <t>I6004.037 Teilerneuerung Distelweg</t>
  </si>
  <si>
    <t>3999999 PASSIVA</t>
  </si>
  <si>
    <t>I6004.038 Erneuerung Siedlerstraße</t>
  </si>
  <si>
    <t>1999999 Summe Anlagevermögen</t>
  </si>
  <si>
    <t>I6004.038 Erneuerung Siedlerstraße</t>
  </si>
  <si>
    <t>3999999 PASSIVA</t>
  </si>
  <si>
    <t>I6004.042 Ausbau Krischerstraße-Rathausplatz-Kirchstraße</t>
  </si>
  <si>
    <t>1999999 Summe Anlagevermögen</t>
  </si>
  <si>
    <t>I6004.050 Umbau Daimlerstraße</t>
  </si>
  <si>
    <t>1999999 Summe Anlagevermögen</t>
  </si>
  <si>
    <t>I6004.051 Verkehrserschließung Waldbeerenberg</t>
  </si>
  <si>
    <t>1999999 Summe Anlagevermögen</t>
  </si>
  <si>
    <t>I6004.052 Erschließung Baugebiete Bregenzer Straße</t>
  </si>
  <si>
    <t>1999999 Summe Anlagevermögen</t>
  </si>
  <si>
    <t>I6004.054 Kreisverkehrsplatz Monheimer Straße/Sandstraße</t>
  </si>
  <si>
    <t>1999999 Summe Anlagevermögen</t>
  </si>
  <si>
    <t>I6004.055 Endausbau Rheinparkallee und Rheinpromenade</t>
  </si>
  <si>
    <t>1999999 Summe Anlagevermögen</t>
  </si>
  <si>
    <t>I6004.058 Parkplatz BSA Waldbeerenberg</t>
  </si>
  <si>
    <t>1999999 Summe Anlagevermögen</t>
  </si>
  <si>
    <t>I6004.064 Straßenausbau An d'r Kapell</t>
  </si>
  <si>
    <t>1999999 Summe Anlagevermögen</t>
  </si>
  <si>
    <t>I6004.066 Rheinpromenade</t>
  </si>
  <si>
    <t>1999999 Summe Anlagevermögen</t>
  </si>
  <si>
    <t>I6004.067 Verbindungstraße Heide bis zur Alfred-Nobel-Straße</t>
  </si>
  <si>
    <t>1999999 Summe Anlagevermögen</t>
  </si>
  <si>
    <t>I6004.071 Radschnellweg</t>
  </si>
  <si>
    <t>1999999 Summe Anlagevermögen</t>
  </si>
  <si>
    <t>I6004.071 Radschnellweg</t>
  </si>
  <si>
    <t>3999999 PASSIVA</t>
  </si>
  <si>
    <t>I6004.072 Altstadtplatz Alter Markt</t>
  </si>
  <si>
    <t>1999999 Summe Anlagevermögen</t>
  </si>
  <si>
    <t>I6004.072 Altstadtplatz Alter Markt</t>
  </si>
  <si>
    <t>3999999 PASSIVA</t>
  </si>
  <si>
    <t>I6004.073 Altstadtplatz Kradepohl</t>
  </si>
  <si>
    <t>1999999 Summe Anlagevermögen</t>
  </si>
  <si>
    <t>I6004.073 Altstadtplatz Kradepohl</t>
  </si>
  <si>
    <t>3999999 PASSIVA</t>
  </si>
  <si>
    <t>I6004.074 Kabelverlegung Straßenbeleuchtung</t>
  </si>
  <si>
    <t>1999999 Summe Anlagevermögen</t>
  </si>
  <si>
    <t>I6004.075 Erneuerung Lottenstraße</t>
  </si>
  <si>
    <t>1999999 Summe Anlagevermögen</t>
  </si>
  <si>
    <t>I6004.075 Erneuerung Lottenstraße</t>
  </si>
  <si>
    <t>3999999 PASSIVA</t>
  </si>
  <si>
    <t>I6004.076 Erneuerung Griesstraße</t>
  </si>
  <si>
    <t>1999999 Summe Anlagevermögen</t>
  </si>
  <si>
    <t>I6004.076 Erneuerung Griesstraße</t>
  </si>
  <si>
    <t>3999999 PASSIVA</t>
  </si>
  <si>
    <t>I6004.077 Umbau Parkplatz Klappertorstraße Museumsinsel</t>
  </si>
  <si>
    <t>1999999 Summe Anlagevermögen</t>
  </si>
  <si>
    <t>I6004.078 Kreisverkehr Niederstraße/Baumberger Chaussee</t>
  </si>
  <si>
    <t>1999999 Summe Anlagevermögen</t>
  </si>
  <si>
    <t>I6004.079 Umbau Sandstraße</t>
  </si>
  <si>
    <t>1999999 Summe Anlagevermögen</t>
  </si>
  <si>
    <t>I6004.080 Barrierefreie Umgestaltung Bushaltestellen</t>
  </si>
  <si>
    <t>1999999 Summe Anlagevermögen</t>
  </si>
  <si>
    <t>I6004.080 Barrierefreie Umgestaltung Bushaltestellen</t>
  </si>
  <si>
    <t>3999999 PASSIVA</t>
  </si>
  <si>
    <t>I6004.081 Querungshilfe Berliner Ring Höhe Heerweg</t>
  </si>
  <si>
    <t>1999999 Summe Anlagevermögen</t>
  </si>
  <si>
    <t>I6004.082 Rheinuferstraße</t>
  </si>
  <si>
    <t>1999999 Summe Anlagevermögen</t>
  </si>
  <si>
    <t>I6004.084 Querung Turmstraße/Sanierung Kapellenstraße</t>
  </si>
  <si>
    <t>1999999 Summe Anlagevermögen</t>
  </si>
  <si>
    <t>I6004.086 Kreisverkehrsplatz Bleer Straße/Berliner Ring</t>
  </si>
  <si>
    <t>1999999 Summe Anlagevermögen</t>
  </si>
  <si>
    <t>I6004.087 Umwälzanlage Wasserachse</t>
  </si>
  <si>
    <t>1999999 Summe Anlagevermögen</t>
  </si>
  <si>
    <t>I6004.088 Freitreppe Baumberg Klappertorstraße</t>
  </si>
  <si>
    <t>1999999 Summe Anlagevermögen</t>
  </si>
  <si>
    <t>I6004.089 Umgestaltung Heinestraße</t>
  </si>
  <si>
    <t>1999999 Summe Anlagevermögen</t>
  </si>
  <si>
    <t>I6004.090 Fahrradboxen Busbahnhof</t>
  </si>
  <si>
    <t>1999999 Summe Anlagevermögen</t>
  </si>
  <si>
    <t>I6004.090 Fahrradboxen Busbahnhof</t>
  </si>
  <si>
    <t>3999999 PASSIVA</t>
  </si>
  <si>
    <t>I6004.091 Verbesserung Verkehrsverhältnisse Opladener Straße</t>
  </si>
  <si>
    <t>1999999 Summe Anlagevermögen</t>
  </si>
  <si>
    <t>I6004.094 Energieversorgungssäulen</t>
  </si>
  <si>
    <t>1999999 Summe Anlagevermögen</t>
  </si>
  <si>
    <t>I6004.095 Endausbau Rheinpromenade</t>
  </si>
  <si>
    <t>1999999 Summe Anlagevermögen</t>
  </si>
  <si>
    <t>I6004.096 Ausbau Rheinpromenade bis Kreisverkehr Kielsgraben</t>
  </si>
  <si>
    <t>1999999 Summe Anlagevermögen</t>
  </si>
  <si>
    <t>I6004.098 Verkehrsberuhigung Robert-Koch-Straße</t>
  </si>
  <si>
    <t>1999999 Summe Anlagevermögen</t>
  </si>
  <si>
    <t>I6004.101 Trinkwasserbrunnen</t>
  </si>
  <si>
    <t>1999999 Summe Anlagevermögen</t>
  </si>
  <si>
    <t>I6004.103 Erneuerung Heerweg bis Elbinger Straße</t>
  </si>
  <si>
    <t>1999999 Summe Anlagevermögen</t>
  </si>
  <si>
    <t>I6004.104 Fußpunkt Monberg</t>
  </si>
  <si>
    <t>1999999 Summe Anlagevermögen</t>
  </si>
  <si>
    <t>I6004.105 Tiefbauarbeiten Fahrradverleihsystem</t>
  </si>
  <si>
    <t>1999999 Summe Anlagevermögen</t>
  </si>
  <si>
    <t>I6004.106 Umgestaltung Alte Schulstraße</t>
  </si>
  <si>
    <t>1999999 Summe Anlagevermögen</t>
  </si>
  <si>
    <t>I6004.107 Radschnellweg Karlheinz-Stockhausen-Straße</t>
  </si>
  <si>
    <t>1999999 Summe Anlagevermögen</t>
  </si>
  <si>
    <t>I6004.200 Grünflächenmobiliar</t>
  </si>
  <si>
    <t>1999999 Summe Anlagevermögen</t>
  </si>
  <si>
    <t>I6004.201 Inventar Parkanlagen</t>
  </si>
  <si>
    <t>1999999 Summe Anlagevermögen</t>
  </si>
  <si>
    <t>I6004.202 Straßenmöblierung</t>
  </si>
  <si>
    <t>1999999 Summe Anlagevermögen</t>
  </si>
  <si>
    <t>I6004.205 Trimm-Dich-Pfad</t>
  </si>
  <si>
    <t>1999999 Summe Anlagevermögen</t>
  </si>
  <si>
    <t>I6004.206 Fahrradabstellanlage Höhe Otto-Hahn-Gymnasium</t>
  </si>
  <si>
    <t>1999999 Summe Anlagevermögen</t>
  </si>
  <si>
    <t>I6004.207 Toilettenanlage Bürgerwiese Monheim</t>
  </si>
  <si>
    <t>1999999 Summe Anlagevermögen</t>
  </si>
  <si>
    <t>I6004.208 Zaun Ostufer Monbagsee</t>
  </si>
  <si>
    <t>1999999 Summe Anlagevermögen</t>
  </si>
  <si>
    <t>I6004.209 Zaunanlage Westufer Krämersee/Bürgerwiese Monheim</t>
  </si>
  <si>
    <t>1999999 Summe Anlagevermögen</t>
  </si>
  <si>
    <t>I6004.211 Erneuerung Radweg Hitdorfer Straße</t>
  </si>
  <si>
    <t>1999999 Summe Anlagevermögen</t>
  </si>
  <si>
    <t>I6004.212 Neubau Berliner Ring (Heerweg bis Bleerstrasse)</t>
  </si>
  <si>
    <t>1999999 Summe Anlagevermögen</t>
  </si>
  <si>
    <t>I6004.213 Hundeauslaufwiese Kielsgraben</t>
  </si>
  <si>
    <t>1999999 Summe Anlagevermögen</t>
  </si>
  <si>
    <t>I6004.214 Erneuerung Wanderparkplatz An der Aue/Hauptstraße</t>
  </si>
  <si>
    <t>1999999 Summe Anlagevermögen</t>
  </si>
  <si>
    <t>I6004.215 Kreisverkehr Daimlerstraße/Niederstraße</t>
  </si>
  <si>
    <t>1999999 Summe Anlagevermögen</t>
  </si>
  <si>
    <t>I6004.216 Ausbau Straße Am Kielsgraben</t>
  </si>
  <si>
    <t>1999999 Summe Anlagevermögen</t>
  </si>
  <si>
    <t>I6004.217 Creative Campus - Innere Verkehrserschließung</t>
  </si>
  <si>
    <t>1999999 Summe Anlagevermögen</t>
  </si>
  <si>
    <t>I6004.217 Creative Campus - Innere Verkehrserschließung</t>
  </si>
  <si>
    <t>3999999 PASSIVA</t>
  </si>
  <si>
    <t>I6004.218 Erneuerung Landschaftsbalkon</t>
  </si>
  <si>
    <t>1999999 Summe Anlagevermögen</t>
  </si>
  <si>
    <t>I6004.219 Erneuerung Marienburgpark</t>
  </si>
  <si>
    <t>1999999 Summe Anlagevermögen</t>
  </si>
  <si>
    <t>I6004.220 Umgestaltung Schützenplatz</t>
  </si>
  <si>
    <t>1999999 Summe Anlagevermögen</t>
  </si>
  <si>
    <t>I6004.221 Erweiterung Landschaftspark Streichelzoo</t>
  </si>
  <si>
    <t>1999999 Summe Anlagevermögen</t>
  </si>
  <si>
    <t>I6004.222 Erweiterung Landschaftspark Minigolfanlage</t>
  </si>
  <si>
    <t>1999999 Summe Anlagevermögen</t>
  </si>
  <si>
    <t>I6004.223 Hundespielwiese Nord-Süd Spange</t>
  </si>
  <si>
    <t>1999999 Summe Anlagevermögen</t>
  </si>
  <si>
    <t>I6004.224 Schutzhütte Knipprather Wald</t>
  </si>
  <si>
    <t>1999999 Summe Anlagevermögen</t>
  </si>
  <si>
    <t>I6004.225 Erneuerung Ida-Siekmann-Straße</t>
  </si>
  <si>
    <t>1999999 Summe Anlagevermögen</t>
  </si>
  <si>
    <t>I6004.226 Erneuerung Düsselweg</t>
  </si>
  <si>
    <t>1999999 Summe Anlagevermögen</t>
  </si>
  <si>
    <t>I6004.226 Erneuerung Düsselweg</t>
  </si>
  <si>
    <t>3999999 PASSIVA</t>
  </si>
  <si>
    <t>I6004.227 Erneuerung Stichweg Lottenstraße</t>
  </si>
  <si>
    <t>1999999 Summe Anlagevermögen</t>
  </si>
  <si>
    <t>I6004.227 Erneuerung Stichweg Lottenstraße</t>
  </si>
  <si>
    <t>3999999 PASSIVA</t>
  </si>
  <si>
    <t>I6004.228 Erneuerung Alfred-Nobel-Straße - äußere Erschl. CC</t>
  </si>
  <si>
    <t>1999999 Summe Anlagevermögen</t>
  </si>
  <si>
    <t>I6004.229 Alarmstellplätze Freiwillige Feuerwehr Monheim</t>
  </si>
  <si>
    <t>1999999 Summe Anlagevermögen</t>
  </si>
  <si>
    <t>I6004.230 Ausbau Von-Ketteler-Straße</t>
  </si>
  <si>
    <t>1999999 Summe Anlagevermögen</t>
  </si>
  <si>
    <t>I6004.231 Panoramaradweg Alte Bahntrasse Schleiderweg</t>
  </si>
  <si>
    <t>1999999 Summe Anlagevermögen</t>
  </si>
  <si>
    <t>I6004.232 Erschließung Pfingsterfeld Straßenbau</t>
  </si>
  <si>
    <t>1999999 Summe Anlagevermögen</t>
  </si>
  <si>
    <t>I6004.233 Umbau Gartzenweg und Vereinsstraße</t>
  </si>
  <si>
    <t>1999999 Summe Anlagevermögen</t>
  </si>
  <si>
    <t>I6004.234 Umbau Geschwister-Scholl-Straße</t>
  </si>
  <si>
    <t>1999999 Summe Anlagevermögen</t>
  </si>
  <si>
    <t>I6004.235 Umgestaltung Centerbogen Rathausplatz</t>
  </si>
  <si>
    <t>1999999 Summe Anlagevermögen</t>
  </si>
  <si>
    <t>I6004.236 Umsetzung Altstadtkonzept</t>
  </si>
  <si>
    <t>1999999 Summe Anlagevermögen</t>
  </si>
  <si>
    <t>I6004.237 Umbau Alfred-Nobel-Str. -CCM bis Ida-Sieckman-Str.</t>
  </si>
  <si>
    <t>1999999 Summe Anlagevermögen</t>
  </si>
  <si>
    <t>I6004.238 Umbau Berghausener Straße West</t>
  </si>
  <si>
    <t>1999999 Summe Anlagevermögen</t>
  </si>
  <si>
    <t>I6004.239 Lückenschluss Krischerstraße</t>
  </si>
  <si>
    <t>1999999 Summe Anlagevermögen</t>
  </si>
  <si>
    <t>I6004.240 Ausbau Berghausener Straße (Baumb. Ch. bis A59)</t>
  </si>
  <si>
    <t>1999999 Summe Anlagevermögen</t>
  </si>
  <si>
    <t>I6004.241 Schneide- und Faltmaschine</t>
  </si>
  <si>
    <t>1999999 Summe Anlagevermögen</t>
  </si>
  <si>
    <t>I6004.300 Austausch Straßenbeleuchtung</t>
  </si>
  <si>
    <t>1999999 Summe Anlagevermögen</t>
  </si>
  <si>
    <t>I6004.300 Austausch Straßenbeleuchtung</t>
  </si>
  <si>
    <t>3999999 PASSIVA</t>
  </si>
  <si>
    <t>I6005.002 Neubau Kanal Eschenweg</t>
  </si>
  <si>
    <t>1999999 Summe Anlagevermögen</t>
  </si>
  <si>
    <t>I6005.004 Kanal Verbindung Heide - Alfred-Nobel-Straße</t>
  </si>
  <si>
    <t>1999999 Summe Anlagevermögen</t>
  </si>
  <si>
    <t>I6005.009 Erneuerung Kanal Hofstraße/Bleer Straße</t>
  </si>
  <si>
    <t>1999999 Summe Anlagevermögen</t>
  </si>
  <si>
    <t>I6005.010 Erneuerung Heerweg 100 bis Elbinger Straße</t>
  </si>
  <si>
    <t>1999999 Summe Anlagevermögen</t>
  </si>
  <si>
    <t>I6005.022 Erneuerung Kanal Am Sportplatz</t>
  </si>
  <si>
    <t>1999999 Summe Anlagevermögen</t>
  </si>
  <si>
    <t>I6005.029 Kanalauswechslung Weddinger Straße</t>
  </si>
  <si>
    <t>1999999 Summe Anlagevermögen</t>
  </si>
  <si>
    <t>I6005.031 Anschaffungen Entwässerung allg.</t>
  </si>
  <si>
    <t>1999999 Summe Anlagevermögen</t>
  </si>
  <si>
    <t>I6005.034 Kanalauswechslung Heinestraße</t>
  </si>
  <si>
    <t>1999999 Summe Anlagevermögen</t>
  </si>
  <si>
    <t>I6005.040 Bypass Neustraße/Rathausparkplatz</t>
  </si>
  <si>
    <t>1999999 Summe Anlagevermögen</t>
  </si>
  <si>
    <t>I6005.041 Erschließung B'berg Ost Nordvariante Kanal</t>
  </si>
  <si>
    <t>1999999 Summe Anlagevermögen</t>
  </si>
  <si>
    <t>I6005.044 Kanalauswechsl. Kradepohl (Drehwahnstr/Grabenstr.)</t>
  </si>
  <si>
    <t>1999999 Summe Anlagevermögen</t>
  </si>
  <si>
    <t>I6005.046 Kanalauswechslung Lottenstraße</t>
  </si>
  <si>
    <t>1999999 Summe Anlagevermögen</t>
  </si>
  <si>
    <t>I6005.049 Kanal Stadteingang</t>
  </si>
  <si>
    <t>1999999 Summe Anlagevermögen</t>
  </si>
  <si>
    <t>I6005.050 Kanalauswechslung Bleer Straße/Berliner Ring</t>
  </si>
  <si>
    <t>1999999 Summe Anlagevermögen</t>
  </si>
  <si>
    <t>I6005.051 Kanal An d'r Kapell</t>
  </si>
  <si>
    <t>1999999 Summe Anlagevermögen</t>
  </si>
  <si>
    <t>I6005.052 Kanalauswechslung Kapellenstraße</t>
  </si>
  <si>
    <t>1999999 Summe Anlagevermögen</t>
  </si>
  <si>
    <t>I6005.053 Kanal Schuman-, Schubert- und Haydnstraße</t>
  </si>
  <si>
    <t>1999999 Summe Anlagevermögen</t>
  </si>
  <si>
    <t>I6005.054 Kanal Erschließung Rabenstraße</t>
  </si>
  <si>
    <t>1999999 Summe Anlagevermögen</t>
  </si>
  <si>
    <t>I6005.055 Kanal Lindenstraße - 1. Bauabschnitt</t>
  </si>
  <si>
    <t>1999999 Summe Anlagevermögen</t>
  </si>
  <si>
    <t>I6005.056 Kanal Oranienburger Straße</t>
  </si>
  <si>
    <t>1999999 Summe Anlagevermögen</t>
  </si>
  <si>
    <t>I6005.057 Kanal Alte Schulstraße</t>
  </si>
  <si>
    <t>1999999 Summe Anlagevermögen</t>
  </si>
  <si>
    <t>I6005.058 Kanal Heerweg v. Lehmweg bis Berliner Ring</t>
  </si>
  <si>
    <t>1999999 Summe Anlagevermögen</t>
  </si>
  <si>
    <t>I6005.059 Kanal Opladener Straße</t>
  </si>
  <si>
    <t>1999999 Summe Anlagevermögen</t>
  </si>
  <si>
    <t>I6005.061 Kanal Verflechtungsband Rosengarten b. Heinestraße</t>
  </si>
  <si>
    <t>1999999 Summe Anlagevermögen</t>
  </si>
  <si>
    <t>I6005.062 Schachtanschluss Daimlerstraße/Niederstraße</t>
  </si>
  <si>
    <t>1999999 Summe Anlagevermögen</t>
  </si>
  <si>
    <t>I6005.063 Schachtanschluss Griesstraße/Schwanenstraße</t>
  </si>
  <si>
    <t>1999999 Summe Anlagevermögen</t>
  </si>
  <si>
    <t>I6005.064 Erneuerung Kanal Siedlerstraße</t>
  </si>
  <si>
    <t>1999999 Summe Anlagevermögen</t>
  </si>
  <si>
    <t>I6005.065 Bypass Anna-Seghers-Straße</t>
  </si>
  <si>
    <t>1999999 Summe Anlagevermögen</t>
  </si>
  <si>
    <t>I6005.066 Kanal Neustraße 19 bis Ulla-Hahn-Haus</t>
  </si>
  <si>
    <t>1999999 Summe Anlagevermögen</t>
  </si>
  <si>
    <t>I6005.067 Kanal Lindenstraße bis Schwalbenstraße</t>
  </si>
  <si>
    <t>1999999 Summe Anlagevermögen</t>
  </si>
  <si>
    <t>I6005.068 Kanal Moosweg 14 bis Holzweg</t>
  </si>
  <si>
    <t>1999999 Summe Anlagevermögen</t>
  </si>
  <si>
    <t>I6005.069 Kanal Daimlerstraße</t>
  </si>
  <si>
    <t>1999999 Summe Anlagevermögen</t>
  </si>
  <si>
    <t>I6005.071 Creative Campus - Innere Kanalerschließung</t>
  </si>
  <si>
    <t>1999999 Summe Anlagevermögen</t>
  </si>
  <si>
    <t>I6005.072 Kanalauswechslung Bleer Straße</t>
  </si>
  <si>
    <t>1999999 Summe Anlagevermögen</t>
  </si>
  <si>
    <t>I6005.073 Kanal Im Sträßchen/Thomasstraße</t>
  </si>
  <si>
    <t>1999999 Summe Anlagevermögen</t>
  </si>
  <si>
    <t>I6005.074 PW Holzweg-Erneuerung Elektro- u. Maschinentechnik</t>
  </si>
  <si>
    <t>1999999 Summe Anlagevermögen</t>
  </si>
  <si>
    <t>I6005.075 Kanalbaukosten "Am Monbagsee"</t>
  </si>
  <si>
    <t>1999999 Summe Anlagevermögen</t>
  </si>
  <si>
    <t>I6005.076 Kanalauswechslung Meisburgstraße</t>
  </si>
  <si>
    <t>1999999 Summe Anlagevermögen</t>
  </si>
  <si>
    <t>I6005.077 Straßenentwässerungskanal Am Kielsgraben</t>
  </si>
  <si>
    <t>1999999 Summe Anlagevermögen</t>
  </si>
  <si>
    <t>I6005.078 Kanalauswechslung Gartzenweg/Vereinsstraße</t>
  </si>
  <si>
    <t>1999999 Summe Anlagevermögen</t>
  </si>
  <si>
    <t>I6005.079 Kanal "Sophie-Scholl-Quartier" (66B)</t>
  </si>
  <si>
    <t>1999999 Summe Anlagevermögen</t>
  </si>
  <si>
    <t>I6005.080 Erschließung Kanal Pfingsterfeld (ABK 74)</t>
  </si>
  <si>
    <t>1999999 Summe Anlagevermögen</t>
  </si>
  <si>
    <t>I6005.081 Sanierung Pumpwerk Heinrich-Häck-Stadion</t>
  </si>
  <si>
    <t>1999999 Summe Anlagevermögen</t>
  </si>
  <si>
    <t>I6005.082 Folgemaßnahme Kanalauswechslungen Altstadt</t>
  </si>
  <si>
    <t>1999999 Summe Anlagevermögen</t>
  </si>
  <si>
    <t>I6006.005 Kolumbarium Baumberg</t>
  </si>
  <si>
    <t>1999999 Summe Anlagevermögen</t>
  </si>
  <si>
    <t>I6006.006 Wegeerneuerung Waldfriedhof</t>
  </si>
  <si>
    <t>1999999 Summe Anlagevermögen</t>
  </si>
  <si>
    <t>I6006.007 Pfandstationen Grabpflege</t>
  </si>
  <si>
    <t>1999999 Summe Anlagevermögen</t>
  </si>
  <si>
    <t>I6006.008 Zaunanlage Waldfriedhof</t>
  </si>
  <si>
    <t>1999999 Summe Anlagevermögen</t>
  </si>
  <si>
    <t>I6006.009 Gedenksteine Friedhöfe</t>
  </si>
  <si>
    <t>1999999 Summe Anlagevermögen</t>
  </si>
  <si>
    <t>I6006.010 Erweiterung Kolumbarium Waldfriedhof</t>
  </si>
  <si>
    <t>1999999 Summe Anlagevermögen</t>
  </si>
  <si>
    <t>I6006.011 Abfallbehälter Friedhöfe</t>
  </si>
  <si>
    <t>1999999 Summe Anlagevermögen</t>
  </si>
  <si>
    <t>I6008.001 Öffentliche Papierkörbe</t>
  </si>
  <si>
    <t>1999999 Summe Anlagevermögen</t>
  </si>
  <si>
    <t>I6008.004 Unterflurglascontainer</t>
  </si>
  <si>
    <t>1999999 Summe Anlagevermögen</t>
  </si>
  <si>
    <t>I6009.001 Einrichtungsgegenstände Bereich 60</t>
  </si>
  <si>
    <t>1999999 Summe Anlagevermögen</t>
  </si>
  <si>
    <t>I6009.002 Deichverstärkung</t>
  </si>
  <si>
    <t>1999999 Summe Anlagevermögen</t>
  </si>
  <si>
    <t>I6009.002 Deichverstärkung</t>
  </si>
  <si>
    <t>3999999 PASSIVA</t>
  </si>
  <si>
    <t>I6009.004 Infotafeln Deich</t>
  </si>
  <si>
    <t>1999999 Summe Anlagevermögen</t>
  </si>
  <si>
    <t>I6100.001 Einrichtung Bereich 61</t>
  </si>
  <si>
    <t>1999999 Summe Anlagevermögen</t>
  </si>
  <si>
    <t>I6102.001 Geographisches Informationsystem</t>
  </si>
  <si>
    <t>1999999 Summe Anlagevermögen</t>
  </si>
  <si>
    <t>I6105.004 Probaug</t>
  </si>
  <si>
    <t>1999999 Summe Anlagevermögen</t>
  </si>
  <si>
    <t>I6107.001 MonChronik</t>
  </si>
  <si>
    <t>1999999 Summe Anlagevermögen</t>
  </si>
  <si>
    <t>I6107.001 MonChronik</t>
  </si>
  <si>
    <t>3999999 PASSIVA</t>
  </si>
  <si>
    <t>I6109.001 Verlagerung Umspannwerk</t>
  </si>
  <si>
    <t>1999999 Summe Anlagevermögen</t>
  </si>
  <si>
    <t>I6109.002 Wasserstands-Messsonde</t>
  </si>
  <si>
    <t>1999999 Summe Anlagevermögen</t>
  </si>
  <si>
    <t>I7101.001 Reinigungsgeräte und Maschinen</t>
  </si>
  <si>
    <t>1999999 Summe Anlagevermögen</t>
  </si>
  <si>
    <t>I7101.052 Kulturraffinerie K714</t>
  </si>
  <si>
    <t>1999999 Summe Anlagevermögen</t>
  </si>
  <si>
    <t>I7101.053 E-Auto Hausmeister Außenstellen</t>
  </si>
  <si>
    <t>1999999 Summe Anlagevermögen</t>
  </si>
  <si>
    <t>I7102.004 Haus der Chancen</t>
  </si>
  <si>
    <t>1999999 Summe Anlagevermögen</t>
  </si>
  <si>
    <t>I7102.023 Anschaffung von diversen Prüfgeräten</t>
  </si>
  <si>
    <t>1999999 Summe Anlagevermögen</t>
  </si>
  <si>
    <t>I7102.028 Einrichtungsgegenstände Bereiche</t>
  </si>
  <si>
    <t>1999999 Summe Anlagevermögen</t>
  </si>
  <si>
    <t>I7102.050 Ausbau Feuer- und Rettungswache Monheim</t>
  </si>
  <si>
    <t>1999999 Summe Anlagevermögen</t>
  </si>
  <si>
    <t>I7102.053 Neubau Turnhalle mit Umkleide Häckstadion</t>
  </si>
  <si>
    <t>1999999 Summe Anlagevermögen</t>
  </si>
  <si>
    <t>I7102.054 Sporthalle und Umkleide Baumberg Ost</t>
  </si>
  <si>
    <t>1999999 Summe Anlagevermögen</t>
  </si>
  <si>
    <t>I7102.057 Erweiterung Winrich-von-Kniprode-Schule</t>
  </si>
  <si>
    <t>1999999 Summe Anlagevermögen</t>
  </si>
  <si>
    <t>I7102.060 Neubau Übergangswohnheim Niederstraße</t>
  </si>
  <si>
    <t>1999999 Summe Anlagevermögen</t>
  </si>
  <si>
    <t>I7102.070 Betriebshof Robert-Bosch-Straße Umbau</t>
  </si>
  <si>
    <t>1999999 Summe Anlagevermögen</t>
  </si>
  <si>
    <t>I7102.072 Einrichtungsgegenstände und Geräte BKZ</t>
  </si>
  <si>
    <t>1999999 Summe Anlagevermögen</t>
  </si>
  <si>
    <t>I7102.077 Betriebs- u. Geschäftsausst. Herm.-Gmeiner-Schule</t>
  </si>
  <si>
    <t>1999999 Summe Anlagevermögen</t>
  </si>
  <si>
    <t>I7102.082 Schelmenturm</t>
  </si>
  <si>
    <t>1999999 Summe Anlagevermögen</t>
  </si>
  <si>
    <t>I7102.083 Lottenzentrum - Schulentwicklungsplanung</t>
  </si>
  <si>
    <t>1999999 Summe Anlagevermögen</t>
  </si>
  <si>
    <t>I7102.084 Moki - Zentrum Heinestraße</t>
  </si>
  <si>
    <t>1999999 Summe Anlagevermögen</t>
  </si>
  <si>
    <t>I7102.084 Moki - Zentrum Heinestraße</t>
  </si>
  <si>
    <t>3999999 PASSIVA</t>
  </si>
  <si>
    <t>I7102.085 Sek/OHG - Schulentwicklungsplanung</t>
  </si>
  <si>
    <t>1999999 Summe Anlagevermögen</t>
  </si>
  <si>
    <t>I7102.085 Sek/OHG - Schulentwicklungsplanung</t>
  </si>
  <si>
    <t>3999999 PASSIVA</t>
  </si>
  <si>
    <t>I7102.087 Fahrradabstellanlagen</t>
  </si>
  <si>
    <t>1999999 Summe Anlagevermögen</t>
  </si>
  <si>
    <t>I7102.088 Kindertagesstätte Mona Mare West</t>
  </si>
  <si>
    <t>1999999 Summe Anlagevermögen</t>
  </si>
  <si>
    <t>I7102.088 Kindertagesstätte Mona Mare West</t>
  </si>
  <si>
    <t>3999999 PASSIVA</t>
  </si>
  <si>
    <t>I7102.089 Kindertagesstätte Bregenzer Straße</t>
  </si>
  <si>
    <t>1999999 Summe Anlagevermögen</t>
  </si>
  <si>
    <t>I7102.090 Kindertagesstätte Benrather Straße</t>
  </si>
  <si>
    <t>1999999 Summe Anlagevermögen</t>
  </si>
  <si>
    <t>I7102.091 Bau KiTa 4</t>
  </si>
  <si>
    <t>1999999 Summe Anlagevermögen</t>
  </si>
  <si>
    <t>I7102.094 Umbau Sojus 7</t>
  </si>
  <si>
    <t>1999999 Summe Anlagevermögen</t>
  </si>
  <si>
    <t>I7102.095 Häckstadion Umkleidegebäude II</t>
  </si>
  <si>
    <t>1999999 Summe Anlagevermögen</t>
  </si>
  <si>
    <t>I7102.096 Aalschokker</t>
  </si>
  <si>
    <t>1999999 Summe Anlagevermögen</t>
  </si>
  <si>
    <t>I7102.097 Armin-Maiwald-Schule - Schulentwicklungsplanung</t>
  </si>
  <si>
    <t>1999999 Summe Anlagevermögen</t>
  </si>
  <si>
    <t>I7102.099 Hermann-Gmeiner-Schule - Materialgaragen</t>
  </si>
  <si>
    <t>1999999 Summe Anlagevermögen</t>
  </si>
  <si>
    <t>I7102.100 PUG - Schulentwicklungsplanung</t>
  </si>
  <si>
    <t>1999999 Summe Anlagevermögen</t>
  </si>
  <si>
    <t>I7102.101 Hermann-Gmeiner-Schule - Schulentwicklungsplanung</t>
  </si>
  <si>
    <t>1999999 Summe Anlagevermögen</t>
  </si>
  <si>
    <t>I7102.102 KiTa Max und Moritz - Materialgarage</t>
  </si>
  <si>
    <t>1999999 Summe Anlagevermögen</t>
  </si>
  <si>
    <t>I7102.110 Mo.Ki-Cafe Baumberg</t>
  </si>
  <si>
    <t>1999999 Summe Anlagevermögen</t>
  </si>
  <si>
    <t>I7102.111 Feuerwehrgerätehaus Baumberg</t>
  </si>
  <si>
    <t>1999999 Summe Anlagevermögen</t>
  </si>
  <si>
    <t>I7102.116 Kindertagesstätte Kirberger Hof</t>
  </si>
  <si>
    <t>1999999 Summe Anlagevermögen</t>
  </si>
  <si>
    <t>I7102.116 Kindertagesstätte Kirberger Hof</t>
  </si>
  <si>
    <t>3999999 PASSIVA</t>
  </si>
  <si>
    <t>I7102.117 Übergangswohnungen Außenanlagen</t>
  </si>
  <si>
    <t>1999999 Summe Anlagevermögen</t>
  </si>
  <si>
    <t>I7102.119 Gartengestaltung Ulla-Hahn-Haus</t>
  </si>
  <si>
    <t>1999999 Summe Anlagevermögen</t>
  </si>
  <si>
    <t>I7102.120 Dachausbau Winrich-von-Kniprode Schule</t>
  </si>
  <si>
    <t>1999999 Summe Anlagevermögen</t>
  </si>
  <si>
    <t>I7102.121 Funktionsgebäude Rheinstadion</t>
  </si>
  <si>
    <t>1999999 Summe Anlagevermögen</t>
  </si>
  <si>
    <t>I7102.122 Grundschule Lerchenweg Sonnenschutz</t>
  </si>
  <si>
    <t>1999999 Summe Anlagevermögen</t>
  </si>
  <si>
    <t>I7102.123 Sportanlagen Schließanlagen</t>
  </si>
  <si>
    <t>1999999 Summe Anlagevermögen</t>
  </si>
  <si>
    <t>I7102.124 Tempelhofer Straße 25-29 Ladenlokale</t>
  </si>
  <si>
    <t>1999999 Summe Anlagevermögen</t>
  </si>
  <si>
    <t>I7102.125 Neubau Niederstraße Einbau Küchen</t>
  </si>
  <si>
    <t>1999999 Summe Anlagevermögen</t>
  </si>
  <si>
    <t>I7102.126 Brandmeldeanlage OHG</t>
  </si>
  <si>
    <t>1999999 Summe Anlagevermögen</t>
  </si>
  <si>
    <t>I7102.127 Haus der Hilfsorganisationen</t>
  </si>
  <si>
    <t>1999999 Summe Anlagevermögen</t>
  </si>
  <si>
    <t>I7102.128 Ankauf Modulkita Linzer Straße</t>
  </si>
  <si>
    <t>1999999 Summe Anlagevermögen</t>
  </si>
  <si>
    <t>I7102.129 Neubau von 6 Kindertagesstätten</t>
  </si>
  <si>
    <t>1999999 Summe Anlagevermögen</t>
  </si>
  <si>
    <t>I7102.130 Kindertagesstätte Hasholzer Grund</t>
  </si>
  <si>
    <t>1999999 Summe Anlagevermögen</t>
  </si>
  <si>
    <t>I7102.131 Kindertagesstätte Düsselweg</t>
  </si>
  <si>
    <t>1999999 Summe Anlagevermögen</t>
  </si>
  <si>
    <t>I7102.131 Kindertagesstätte Düsselweg</t>
  </si>
  <si>
    <t>3999999 PASSIVA</t>
  </si>
  <si>
    <t>I7102.132 Kindertagesstätte Zaunswinkel, Im Pfingsterfeld</t>
  </si>
  <si>
    <t>1999999 Summe Anlagevermögen</t>
  </si>
  <si>
    <t>I7102.132 Kindertagesstätte Zaunswinkel, Im Pfingsterfeld</t>
  </si>
  <si>
    <t>3999999 PASSIVA</t>
  </si>
  <si>
    <t>I7102.133 Kindertagesstätte Monbagsee</t>
  </si>
  <si>
    <t>1999999 Summe Anlagevermögen</t>
  </si>
  <si>
    <t>I7102.133 Kindertagesstätte Monbagsee</t>
  </si>
  <si>
    <t>3999999 PASSIVA</t>
  </si>
  <si>
    <t>I7102.134 Kindertagesstätte Auf dem Maiskamp</t>
  </si>
  <si>
    <t>1999999 Summe Anlagevermögen</t>
  </si>
  <si>
    <t>I7102.134 Kindertagesstätte Auf dem Maiskamp</t>
  </si>
  <si>
    <t>3999999 PASSIVA</t>
  </si>
  <si>
    <t>I7102.140 Umbau 2. OG Rathausplatz 10a</t>
  </si>
  <si>
    <t>1999999 Summe Anlagevermögen</t>
  </si>
  <si>
    <t>I7102.141 Elektronische Schließanlage Rathaus</t>
  </si>
  <si>
    <t>1999999 Summe Anlagevermögen</t>
  </si>
  <si>
    <t>I7102.142 Schulzentrum Berliner Ring - Schulentwicklungsplan</t>
  </si>
  <si>
    <t>1999999 Summe Anlagevermögen</t>
  </si>
  <si>
    <t>I7102.143 Sporthalle Jahnstraße</t>
  </si>
  <si>
    <t>1999999 Summe Anlagevermögen</t>
  </si>
  <si>
    <t>I7102.144 Friedhofskapelle Baumberg</t>
  </si>
  <si>
    <t>1999999 Summe Anlagevermögen</t>
  </si>
  <si>
    <t>I7102.145 Aufzug Deusser-Haus</t>
  </si>
  <si>
    <t>1999999 Summe Anlagevermögen</t>
  </si>
  <si>
    <t>I7102.146 Barrierefreier Schulungsraum für die VHS</t>
  </si>
  <si>
    <t>1999999 Summe Anlagevermögen</t>
  </si>
  <si>
    <t>I7102.147 Übungshalle Frohnstraße</t>
  </si>
  <si>
    <t>1999999 Summe Anlagevermögen</t>
  </si>
  <si>
    <t>I7102.148 Sanierung und Nutzungsänderung Mack Pyramide</t>
  </si>
  <si>
    <t>1999999 Summe Anlagevermögen</t>
  </si>
  <si>
    <t>I7102.149 Sanierung und Nutzungsänderung Turmstraße 21</t>
  </si>
  <si>
    <t>1999999 Summe Anlagevermögen</t>
  </si>
  <si>
    <t>I7102.150 Ulla-Hahn-Bibliothek</t>
  </si>
  <si>
    <t>1999999 Summe Anlagevermögen</t>
  </si>
  <si>
    <t>I7102.151 Sanierung Kanäle Bestandsgebäude PUG</t>
  </si>
  <si>
    <t>1999999 Summe Anlagevermögen</t>
  </si>
  <si>
    <t>I7102.152 Tontechnik Ratssaal</t>
  </si>
  <si>
    <t>1999999 Summe Anlagevermögen</t>
  </si>
  <si>
    <t>I7102.153 Neubau Grundschule Im Pfingsterfeld</t>
  </si>
  <si>
    <t>1999999 Summe Anlagevermögen</t>
  </si>
  <si>
    <t>I7102.154 Neubau Grundschule Baumberg</t>
  </si>
  <si>
    <t>1999999 Summe Anlagevermögen</t>
  </si>
  <si>
    <t>I7102.155 Sonnenschutz Kita Schellingstraße</t>
  </si>
  <si>
    <t>1999999 Summe Anlagevermögen</t>
  </si>
  <si>
    <t>I7102.156 Ladsäulen</t>
  </si>
  <si>
    <t>1999999 Summe Anlagevermögen</t>
  </si>
  <si>
    <t>I7102.157 Außengelände Jugendclub Baumberg</t>
  </si>
  <si>
    <t>1999999 Summe Anlagevermögen</t>
  </si>
  <si>
    <t>I7102.158 Sitzmöbel Gesamtschule Berliner Ring</t>
  </si>
  <si>
    <t>1999999 Summe Anlagevermögen</t>
  </si>
  <si>
    <t>I7102.159 Sitzmöbel PUG</t>
  </si>
  <si>
    <t>1999999 Summe Anlagevermögen</t>
  </si>
  <si>
    <t>I7102.160 SEP Lerchenweg</t>
  </si>
  <si>
    <t>1999999 Summe Anlagevermögen</t>
  </si>
  <si>
    <t>I7102.161 Sitzmöbel OHG</t>
  </si>
  <si>
    <t>1999999 Summe Anlagevermögen</t>
  </si>
  <si>
    <t>I7102.162 Fahrradbox Fohnkamp 18</t>
  </si>
  <si>
    <t>1999999 Summe Anlagevermögen</t>
  </si>
  <si>
    <t>I7103.001 Grunderwerbs- und Nebenkosten</t>
  </si>
  <si>
    <t>1999999 Summe Anlagevermögen</t>
  </si>
  <si>
    <t>I7103.002 Gebäude Opladener Straße 73</t>
  </si>
  <si>
    <t>1999999 Summe Anlagevermögen</t>
  </si>
  <si>
    <t>I8101.003 Handhelds</t>
  </si>
  <si>
    <t>1999999 Summe Anlagevermögen</t>
  </si>
  <si>
    <t>I8101.021 Abscheidanlage für Lagerfläche</t>
  </si>
  <si>
    <t>1999999 Summe Anlagevermögen</t>
  </si>
  <si>
    <t>I8101.022 Salzsilo mit bis zu 300t Lagerkapazität</t>
  </si>
  <si>
    <t>1999999 Summe Anlagevermögen</t>
  </si>
  <si>
    <t>I8101.025 Arbeitsbühne für Werkstatt</t>
  </si>
  <si>
    <t>1999999 Summe Anlagevermögen</t>
  </si>
  <si>
    <t>I8101.031 Bagger Friedhof</t>
  </si>
  <si>
    <t>1999999 Summe Anlagevermögen</t>
  </si>
  <si>
    <t>I8101.034 Anbaugerät für Multifunktionsträger</t>
  </si>
  <si>
    <t>1999999 Summe Anlagevermögen</t>
  </si>
  <si>
    <t>I8101.035 Winterdienstausstattung Multifunktionsfahrzeug</t>
  </si>
  <si>
    <t>1999999 Summe Anlagevermögen</t>
  </si>
  <si>
    <t>I8101.036 Soleanlage</t>
  </si>
  <si>
    <t>1999999 Summe Anlagevermögen</t>
  </si>
  <si>
    <t>I8101.060 Pritschenwagen</t>
  </si>
  <si>
    <t>1999999 Summe Anlagevermögen</t>
  </si>
  <si>
    <t>I8101.061 Transporter Grünunterhaltung</t>
  </si>
  <si>
    <t>1999999 Summe Anlagevermögen</t>
  </si>
  <si>
    <t>I8101.062 Transporter Grünunterhaltung Mitte</t>
  </si>
  <si>
    <t>1999999 Summe Anlagevermögen</t>
  </si>
  <si>
    <t>I8101.063 Radlader</t>
  </si>
  <si>
    <t>1999999 Summe Anlagevermögen</t>
  </si>
  <si>
    <t>I8101.064 Container/Mulden</t>
  </si>
  <si>
    <t>1999999 Summe Anlagevermögen</t>
  </si>
  <si>
    <t>I8101.065 Kompressor fahrbar</t>
  </si>
  <si>
    <t>1999999 Summe Anlagevermögen</t>
  </si>
  <si>
    <t>I8101.066 Anhänger für Transporter Grünunterhaltung</t>
  </si>
  <si>
    <t>1999999 Summe Anlagevermögen</t>
  </si>
  <si>
    <t>I8101.067 Winterdienstausstattung für Unimog U300</t>
  </si>
  <si>
    <t>1999999 Summe Anlagevermögen</t>
  </si>
  <si>
    <t>I8101.068 Sandreinigungsmaschine für Kinderspielplätze</t>
  </si>
  <si>
    <t>1999999 Summe Anlagevermögen</t>
  </si>
  <si>
    <t>I8101.069 Elektrohubwagen</t>
  </si>
  <si>
    <t>1999999 Summe Anlagevermögen</t>
  </si>
  <si>
    <t>I8101.070 Anbaugerät für Multifunktionsträger</t>
  </si>
  <si>
    <t>1999999 Summe Anlagevermögen</t>
  </si>
  <si>
    <t>I8101.073 Transporter Graffitikolonne</t>
  </si>
  <si>
    <t>1999999 Summe Anlagevermögen</t>
  </si>
  <si>
    <t>I8101.075 Häcksler</t>
  </si>
  <si>
    <t>1999999 Summe Anlagevermögen</t>
  </si>
  <si>
    <t>I8101.076 Anbaugerät für Multifunktionsträger</t>
  </si>
  <si>
    <t>1999999 Summe Anlagevermögen</t>
  </si>
  <si>
    <t>I8101.077 Großflächenmäher (ex Grillo)</t>
  </si>
  <si>
    <t>1999999 Summe Anlagevermögen</t>
  </si>
  <si>
    <t>I8101.078 Fahrzeug Rufbereitschaft</t>
  </si>
  <si>
    <t>1999999 Summe Anlagevermögen</t>
  </si>
  <si>
    <t>I8101.079 Transporter Stadtreinigung</t>
  </si>
  <si>
    <t>1999999 Summe Anlagevermögen</t>
  </si>
  <si>
    <t>I8101.080 Transporter Friedhof</t>
  </si>
  <si>
    <t>1999999 Summe Anlagevermögen</t>
  </si>
  <si>
    <t>I8101.081 Müllboxen für den Transporter Friedhof</t>
  </si>
  <si>
    <t>1999999 Summe Anlagevermögen</t>
  </si>
  <si>
    <t>I8101.083 Hochdruckreiniger Waschhalle</t>
  </si>
  <si>
    <t>1999999 Summe Anlagevermögen</t>
  </si>
  <si>
    <t>I8101.084 Salzhalle</t>
  </si>
  <si>
    <t>1999999 Summe Anlagevermögen</t>
  </si>
  <si>
    <t>I8101.092 Ausstattung Werkstatt</t>
  </si>
  <si>
    <t>1999999 Summe Anlagevermögen</t>
  </si>
  <si>
    <t>I8101.093 Betriebs-und Geschäftsausstattung, Werkzeuge, etc.</t>
  </si>
  <si>
    <t>1999999 Summe Anlagevermögen</t>
  </si>
  <si>
    <t>I8101.094 Fahrzeug für Winterdienst</t>
  </si>
  <si>
    <t>1999999 Summe Anlagevermögen</t>
  </si>
  <si>
    <t>I8101.095 Flurfördermittel</t>
  </si>
  <si>
    <t>1999999 Summe Anlagevermögen</t>
  </si>
  <si>
    <t>I8101.096 Anhänger</t>
  </si>
  <si>
    <t>1999999 Summe Anlagevermögen</t>
  </si>
  <si>
    <t>I8101.097 Laubsauger</t>
  </si>
  <si>
    <t>1999999 Summe Anlagevermögen</t>
  </si>
  <si>
    <t>I8101.098 Anhänger</t>
  </si>
  <si>
    <t>1999999 Summe Anlagevermögen</t>
  </si>
  <si>
    <t>I8101.099 Anbaugerät für Multifunktionsfahrzeug</t>
  </si>
  <si>
    <t>1999999 Summe Anlagevermögen</t>
  </si>
  <si>
    <t>I8101.101 Bagger</t>
  </si>
  <si>
    <t>1999999 Summe Anlagevermögen</t>
  </si>
  <si>
    <t>I8101.102 Transporter</t>
  </si>
  <si>
    <t>1999999 Summe Anlagevermögen</t>
  </si>
  <si>
    <t>I8101.103 Transporter</t>
  </si>
  <si>
    <t>1999999 Summe Anlagevermögen</t>
  </si>
  <si>
    <t>I8101.103 Transporter</t>
  </si>
  <si>
    <t>3999999 PASSIVA</t>
  </si>
  <si>
    <t>I8101.104 Transporter</t>
  </si>
  <si>
    <t>1999999 Summe Anlagevermögen</t>
  </si>
  <si>
    <t>I8101.105 Transporter</t>
  </si>
  <si>
    <t>1999999 Summe Anlagevermögen</t>
  </si>
  <si>
    <t>I8101.106 Anhänger</t>
  </si>
  <si>
    <t>1999999 Summe Anlagevermögen</t>
  </si>
  <si>
    <t>I8101.107 Umsetzung altes vorhandenes Salzsilo</t>
  </si>
  <si>
    <t>1999999 Summe Anlagevermögen</t>
  </si>
  <si>
    <t>I8101.108 Anhänger</t>
  </si>
  <si>
    <t>1999999 Summe Anlagevermögen</t>
  </si>
  <si>
    <t>I8101.109 Anhänger</t>
  </si>
  <si>
    <t>1999999 Summe Anlagevermögen</t>
  </si>
  <si>
    <t>I8101.110 Transporter</t>
  </si>
  <si>
    <t>1999999 Summe Anlagevermögen</t>
  </si>
  <si>
    <t>I8101.111 LKW mit Vorbereitung WD/Multifunktionsträger</t>
  </si>
  <si>
    <t>1999999 Summe Anlagevermögen</t>
  </si>
  <si>
    <t>I8101.112 Kleine Kehrmaschine</t>
  </si>
  <si>
    <t>1999999 Summe Anlagevermögen</t>
  </si>
  <si>
    <t>I8101.113 Anhänger</t>
  </si>
  <si>
    <t>1999999 Summe Anlagevermögen</t>
  </si>
  <si>
    <t>I8101.114 Rüttelplatten</t>
  </si>
  <si>
    <t>1999999 Summe Anlagevermögen</t>
  </si>
  <si>
    <t>I8101.115 Ein-Achs-Mulcher</t>
  </si>
  <si>
    <t>1999999 Summe Anlagevermögen</t>
  </si>
  <si>
    <t>I8101.116 Kompaktkehrmaschine</t>
  </si>
  <si>
    <t>1999999 Summe Anlagevermögen</t>
  </si>
  <si>
    <t>I8101.117 Transporter mit Werkstatteinrichtung</t>
  </si>
  <si>
    <t>1999999 Summe Anlagevermögen</t>
  </si>
  <si>
    <t>I8101.118 Kleine Kehrmaschine</t>
  </si>
  <si>
    <t>1999999 Summe Anlagevermögen</t>
  </si>
  <si>
    <t>I8101.119 Anhänger</t>
  </si>
  <si>
    <t>1999999 Summe Anlagevermögen</t>
  </si>
  <si>
    <t>I8101.120 Hanggeräteträger inkl. Mähwerken</t>
  </si>
  <si>
    <t>1999999 Summe Anlagevermögen</t>
  </si>
  <si>
    <t>I8101.121 Heuladewagen</t>
  </si>
  <si>
    <t>1999999 Summe Anlagevermögen</t>
  </si>
  <si>
    <t>I8101.122 Fahrzeug Teamleitung</t>
  </si>
  <si>
    <t>1999999 Summe Anlagevermögen</t>
  </si>
  <si>
    <t>I8101.123 Müllfahrzeug</t>
  </si>
  <si>
    <t>1999999 Summe Anlagevermögen</t>
  </si>
  <si>
    <t>I8101.124 Müllfahrzeug</t>
  </si>
  <si>
    <t>1999999 Summe Anlagevermögen</t>
  </si>
  <si>
    <t>I8101.125 Tieflader Anhänger</t>
  </si>
  <si>
    <t>1999999 Summe Anlagevermögen</t>
  </si>
  <si>
    <t>I8101.126 Großflächenrasenmäher</t>
  </si>
  <si>
    <t>1999999 Summe Anlagevermögen</t>
  </si>
  <si>
    <t>I8101.127 Fahrradunterstellplätze Bauhof</t>
  </si>
  <si>
    <t>1999999 Summe Anlagevermögen</t>
  </si>
  <si>
    <t>I8101.128 Traktoren mit Anbaugeräten (2020)</t>
  </si>
  <si>
    <t>1999999 Summe Anlagevermögen</t>
  </si>
  <si>
    <t>I8101.129 Bauwagen (2019)</t>
  </si>
  <si>
    <t>1999999 Summe Anlagevermögen</t>
  </si>
  <si>
    <t>I8101.130 Großflächenrasenmäher (2022)</t>
  </si>
  <si>
    <t>1999999 Summe Anlagevermögen</t>
  </si>
  <si>
    <t>I8101.131 Laubsaugwagen (2020)</t>
  </si>
  <si>
    <t>1999999 Summe Anlagevermögen</t>
  </si>
  <si>
    <t>I8101.132 Mähwerk für Reform-Mäher</t>
  </si>
  <si>
    <t>1999999 Summe Anlagevermögen</t>
  </si>
  <si>
    <t>I8101.133 Kleine Kehrmaschine (2023)</t>
  </si>
  <si>
    <t>1999999 Summe Anlagevermögen</t>
  </si>
  <si>
    <t>I8101.134 Fahrzeug Stadtreingung (2023)</t>
  </si>
  <si>
    <t>1999999 Summe Anlagevermögen</t>
  </si>
  <si>
    <t>I8101.135 Bagger (2021)</t>
  </si>
  <si>
    <t>1999999 Summe Anlagevermögen</t>
  </si>
  <si>
    <t>I8101.136 Großflächenrasenmäher (2024)</t>
  </si>
  <si>
    <t>1999999 Summe Anlagevermögen</t>
  </si>
  <si>
    <t>I8101.137 Radlader (2024)</t>
  </si>
  <si>
    <t>1999999 Summe Anlagevermögen</t>
  </si>
  <si>
    <t>I8160.001 Kleingeräte Grünunterhaltung</t>
  </si>
  <si>
    <t>1999999 Summe Anlagevermögen</t>
  </si>
  <si>
    <t>I8160.003 Handhelds</t>
  </si>
  <si>
    <t>1999999 Summe Anlagevermögen</t>
  </si>
  <si>
    <t>I8160.064 Container/Mulden</t>
  </si>
  <si>
    <t>1999999 Summe Anlagevermögen</t>
  </si>
  <si>
    <t>I8160.066 Anhänger für Transporter Grünunterhaltung</t>
  </si>
  <si>
    <t>1999999 Summe Anlagevermögen</t>
  </si>
  <si>
    <t>I8160.067 Winterdienstaussattung für Unimog U300</t>
  </si>
  <si>
    <t>1999999 Summe Anlagevermögen</t>
  </si>
  <si>
    <t>I8160.075 Häcksler</t>
  </si>
  <si>
    <t>1999999 Summe Anlagevermögen</t>
  </si>
  <si>
    <t>I8160.084 Salzhalle</t>
  </si>
  <si>
    <t>1999999 Summe Anlagevermögen</t>
  </si>
  <si>
    <t>I8160.096 Anhänger</t>
  </si>
  <si>
    <t>1999999 Summe Anlagevermögen</t>
  </si>
  <si>
    <t>I8160.097 Laubsauger</t>
  </si>
  <si>
    <t>1999999 Summe Anlagevermögen</t>
  </si>
  <si>
    <t>I8160.098 Anhänger</t>
  </si>
  <si>
    <t>1999999 Summe Anlagevermögen</t>
  </si>
  <si>
    <t>I8160.099 Anbaugerät für Multifunktionsfahrzeug</t>
  </si>
  <si>
    <t>1999999 Summe Anlagevermögen</t>
  </si>
  <si>
    <t>I8160.100 Einrichtungsgegenstände Betriebshof</t>
  </si>
  <si>
    <t>1999999 Summe Anlagevermögen</t>
  </si>
  <si>
    <t>I8160.101 Bagger</t>
  </si>
  <si>
    <t>1999999 Summe Anlagevermögen</t>
  </si>
  <si>
    <t>I8160.102 Transporter</t>
  </si>
  <si>
    <t>1999999 Summe Anlagevermögen</t>
  </si>
  <si>
    <t>I8160.103 Transporter</t>
  </si>
  <si>
    <t>1999999 Summe Anlagevermögen</t>
  </si>
  <si>
    <t>I8160.104 Transporter</t>
  </si>
  <si>
    <t>1999999 Summe Anlagevermögen</t>
  </si>
  <si>
    <t>I8160.105 Transporter</t>
  </si>
  <si>
    <t>1999999 Summe Anlagevermögen</t>
  </si>
  <si>
    <t>I8160.106 Anhänger</t>
  </si>
  <si>
    <t>1999999 Summe Anlagevermögen</t>
  </si>
  <si>
    <t>I8160.108 Anhänger</t>
  </si>
  <si>
    <t>1999999 Summe Anlagevermögen</t>
  </si>
  <si>
    <t>I8160.109 Anhänger</t>
  </si>
  <si>
    <t>1999999 Summe Anlagevermögen</t>
  </si>
  <si>
    <t>I8160.110 Transporter</t>
  </si>
  <si>
    <t>1999999 Summe Anlagevermögen</t>
  </si>
  <si>
    <t>I8160.111 LKW mit Vorbereitung WD / Multifunktionsträger</t>
  </si>
  <si>
    <t>1999999 Summe Anlagevermögen</t>
  </si>
  <si>
    <t>I8160.112 Kleine Kehrmaschine</t>
  </si>
  <si>
    <t>1999999 Summe Anlagevermögen</t>
  </si>
  <si>
    <t>I8160.113 Anhänger</t>
  </si>
  <si>
    <t>1999999 Summe Anlagevermögen</t>
  </si>
  <si>
    <t>I8160.114 Rüttelplatten</t>
  </si>
  <si>
    <t>1999999 Summe Anlagevermögen</t>
  </si>
  <si>
    <t>I8160.115 Ein-Achs-Mulcher</t>
  </si>
  <si>
    <t>1999999 Summe Anlagevermögen</t>
  </si>
  <si>
    <t>I8160.116 Kompaktkehrmaschine</t>
  </si>
  <si>
    <t>1999999 Summe Anlagevermögen</t>
  </si>
  <si>
    <t>I8160.117 Transporter mit Werkstatteinrichtung</t>
  </si>
  <si>
    <t>1999999 Summe Anlagevermögen</t>
  </si>
  <si>
    <t>I9000.003 Finanzanlage Rückdeckungsversicherung Beamtenpensi</t>
  </si>
  <si>
    <t>1999999 Summe Anlagevermögen</t>
  </si>
  <si>
    <t>I9000.004 GFG Mittel</t>
  </si>
  <si>
    <t>3999999 PASSIVA</t>
  </si>
  <si>
    <t>I9000.005 Beteiligung MVV</t>
  </si>
  <si>
    <t>1999999 Summe Anlagevermögen</t>
  </si>
  <si>
    <t>I9000.008 Beteiligung Monheimer Wohnen GmbH</t>
  </si>
  <si>
    <t>1999999 Summe Anlagevermögen</t>
  </si>
  <si>
    <t>I9000.009 Beteiligung Monheimer Kulturwerke GmbH</t>
  </si>
  <si>
    <t>1999999 Summe Anlagevermögen</t>
  </si>
  <si>
    <t>Dieser Export wurde durchgeführt von STV\RRichrath am Mittwoch, 7. Oktober 2020, 08:54:40.</t>
  </si>
  <si>
    <t>Investitionen 2021 ff.</t>
  </si>
  <si>
    <t>Auszahlungen</t>
  </si>
  <si>
    <t>Einzahlungen</t>
  </si>
  <si>
    <t>IT und Wirtschaftsförderung</t>
  </si>
  <si>
    <t>Feuerwehr und Rettungsdienst</t>
  </si>
  <si>
    <t>Schulen - Einrichtungsgegenstände, Medien und Schulhöfe</t>
  </si>
  <si>
    <t>Sportanlagen und -hallen</t>
  </si>
  <si>
    <t>Kultur</t>
  </si>
  <si>
    <t>Kinderspielplätze, Kitas und Jugendhäuser</t>
  </si>
  <si>
    <t>Straßen, Wege und Plätze</t>
  </si>
  <si>
    <t>Kanäle</t>
  </si>
  <si>
    <t>Deich, Friedhöfe, Unterflurcontainer und MonChronik</t>
  </si>
  <si>
    <t>Gebäude</t>
  </si>
  <si>
    <t>Grundstückankäufe</t>
  </si>
  <si>
    <t>Städtische Betriebe</t>
  </si>
  <si>
    <t>Eigenkapitalaufstockungen</t>
  </si>
  <si>
    <t>Gesamtsumme</t>
  </si>
  <si>
    <t>I6004.102 Verpflechtungsband Rosengarten bis Heinestraße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</si>
</sst>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E86FF"/>
      <name val="Droid Sans"/>
      <family val="2"/>
    </font>
    <font>
      <sz val="9"/>
      <color rgb="FF000000"/>
      <name val="Droid Sans"/>
      <family val="2"/>
    </font>
    <font>
      <b/>
      <sz val="9"/>
      <color rgb="FF000000"/>
      <name val="Droid Sans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E86FF"/>
      <name val="Droid Sans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E0"/>
      </patternFill>
    </fill>
  </fills>
  <borders count="2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3" fontId="0" fillId="0" borderId="0" xfId="0" applyNumberFormat="1"/>
    <xf numFmtId="0" fontId="8" fillId="0" borderId="0" xfId="0" applyFont="1"/>
    <xf numFmtId="3" fontId="8" fillId="0" borderId="0" xfId="0" applyNumberFormat="1" applyFont="1"/>
    <xf numFmtId="0" fontId="2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0" fillId="0" borderId="0" xfId="0"/>
    <xf numFmtId="49" fontId="6" fillId="0" borderId="0" xfId="0" applyNumberFormat="1" applyFont="1" applyAlignment="1">
      <alignment horizontal="left" vertical="center"/>
    </xf>
    <xf numFmtId="0" fontId="7" fillId="0" borderId="0" xfId="0" applyFont="1"/>
    <xf numFmtId="49" fontId="2" fillId="2" borderId="0" xfId="0" applyNumberFormat="1" applyFont="1" applyFill="1"/>
    <xf numFmtId="49" fontId="2" fillId="0" borderId="0" xfId="0" applyNumberFormat="1" applyFont="1"/>
    <xf numFmtId="49" fontId="5" fillId="0" borderId="0" xfId="0" applyNumberFormat="1" applyFont="1"/>
    <xf numFmtId="49" fontId="2" fillId="3" borderId="1" xfId="0" applyNumberFormat="1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0"/>
  <sheetViews>
    <sheetView showGridLines="0" tabSelected="1" workbookViewId="0">
      <pane ySplit="7" topLeftCell="A548" activePane="bottomLeft" state="frozen"/>
      <selection pane="bottomLeft" activeCell="A566" sqref="A566"/>
    </sheetView>
  </sheetViews>
  <sheetFormatPr baseColWidth="10" defaultRowHeight="15" x14ac:dyDescent="0.25"/>
  <cols>
    <col min="1" max="1" width="27.7109375" customWidth="1"/>
    <col min="2" max="2" width="29.140625" hidden="1" customWidth="1"/>
    <col min="3" max="5" width="11.140625" hidden="1" customWidth="1"/>
    <col min="6" max="6" width="11.140625" customWidth="1"/>
    <col min="7" max="7" width="11.85546875" customWidth="1"/>
    <col min="8" max="11" width="11.140625" customWidth="1"/>
  </cols>
  <sheetData>
    <row r="1" spans="1:16" ht="15" customHeight="1" x14ac:dyDescent="0.2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.75" x14ac:dyDescent="0.3">
      <c r="A2" s="21" t="s">
        <v>1103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5" customHeight="1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idden="1" x14ac:dyDescent="0.25">
      <c r="A4" s="23" t="s">
        <v>0</v>
      </c>
      <c r="B4" s="20"/>
      <c r="C4" s="20"/>
      <c r="D4" s="23" t="s">
        <v>2</v>
      </c>
      <c r="E4" s="20"/>
      <c r="F4" s="23" t="s">
        <v>4</v>
      </c>
      <c r="G4" s="20"/>
      <c r="H4" s="23" t="s">
        <v>6</v>
      </c>
      <c r="I4" s="20"/>
    </row>
    <row r="5" spans="1:16" hidden="1" x14ac:dyDescent="0.25">
      <c r="A5" s="24" t="s">
        <v>1</v>
      </c>
      <c r="B5" s="20"/>
      <c r="C5" s="20"/>
      <c r="D5" s="24" t="s">
        <v>3</v>
      </c>
      <c r="E5" s="20"/>
      <c r="F5" s="24" t="s">
        <v>5</v>
      </c>
      <c r="G5" s="20"/>
      <c r="H5" s="24" t="s">
        <v>7</v>
      </c>
      <c r="I5" s="20"/>
    </row>
    <row r="6" spans="1:16" x14ac:dyDescent="0.25">
      <c r="A6" s="26" t="s">
        <v>8</v>
      </c>
      <c r="B6" s="26" t="s">
        <v>9</v>
      </c>
      <c r="C6" s="28" t="s">
        <v>10</v>
      </c>
      <c r="D6" s="28"/>
      <c r="E6" s="28"/>
      <c r="F6" s="28"/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</row>
    <row r="7" spans="1:16" x14ac:dyDescent="0.25">
      <c r="A7" s="27" t="s">
        <v>16</v>
      </c>
      <c r="B7" s="20"/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</row>
    <row r="8" spans="1:16" ht="13.5" customHeight="1" x14ac:dyDescent="0.25">
      <c r="A8" s="2" t="s">
        <v>26</v>
      </c>
      <c r="B8" s="2" t="s">
        <v>27</v>
      </c>
      <c r="C8" s="3">
        <v>0</v>
      </c>
      <c r="D8" s="4"/>
      <c r="E8" s="4"/>
      <c r="F8" s="3">
        <v>0</v>
      </c>
      <c r="G8" s="3">
        <v>0</v>
      </c>
      <c r="H8" s="4"/>
      <c r="I8" s="4"/>
      <c r="J8" s="4"/>
      <c r="K8" s="4"/>
    </row>
    <row r="9" spans="1:16" ht="13.5" customHeight="1" x14ac:dyDescent="0.25">
      <c r="A9" s="2" t="s">
        <v>28</v>
      </c>
      <c r="B9" s="2" t="s">
        <v>29</v>
      </c>
      <c r="C9" s="3">
        <v>16930.38</v>
      </c>
      <c r="D9" s="3">
        <v>16930.38</v>
      </c>
      <c r="E9" s="4"/>
      <c r="F9" s="3">
        <v>2862.39</v>
      </c>
      <c r="G9" s="3">
        <v>14067.99</v>
      </c>
      <c r="H9" s="4"/>
      <c r="I9" s="4"/>
      <c r="J9" s="4"/>
      <c r="K9" s="4"/>
    </row>
    <row r="10" spans="1:16" ht="13.5" customHeight="1" x14ac:dyDescent="0.25">
      <c r="A10" s="2" t="s">
        <v>30</v>
      </c>
      <c r="B10" s="2" t="s">
        <v>31</v>
      </c>
      <c r="C10" s="3">
        <v>130290.97</v>
      </c>
      <c r="D10" s="3">
        <v>70290.97</v>
      </c>
      <c r="E10" s="4"/>
      <c r="F10" s="3">
        <v>14705.16</v>
      </c>
      <c r="G10" s="3">
        <v>145585.81</v>
      </c>
      <c r="H10" s="3">
        <v>40000</v>
      </c>
      <c r="I10" s="3">
        <v>40000</v>
      </c>
      <c r="J10" s="3">
        <v>40000</v>
      </c>
      <c r="K10" s="3">
        <v>40000</v>
      </c>
    </row>
    <row r="11" spans="1:16" ht="13.5" customHeight="1" x14ac:dyDescent="0.25">
      <c r="A11" s="2" t="s">
        <v>32</v>
      </c>
      <c r="B11" s="2" t="s">
        <v>33</v>
      </c>
      <c r="C11" s="3">
        <v>62366.74</v>
      </c>
      <c r="D11" s="3">
        <v>1249.72</v>
      </c>
      <c r="E11" s="3">
        <v>1117.02</v>
      </c>
      <c r="F11" s="3">
        <v>57573.440000000002</v>
      </c>
      <c r="G11" s="3">
        <v>24495.8</v>
      </c>
      <c r="H11" s="3">
        <v>40000</v>
      </c>
      <c r="I11" s="3">
        <v>40000</v>
      </c>
      <c r="J11" s="4"/>
      <c r="K11" s="4"/>
    </row>
    <row r="12" spans="1:16" ht="13.5" customHeight="1" x14ac:dyDescent="0.25">
      <c r="A12" s="2" t="s">
        <v>34</v>
      </c>
      <c r="B12" s="2" t="s">
        <v>35</v>
      </c>
      <c r="C12" s="3">
        <v>53000</v>
      </c>
      <c r="D12" s="3">
        <v>23000</v>
      </c>
      <c r="E12" s="3">
        <v>30000</v>
      </c>
      <c r="F12" s="3">
        <v>46347.5</v>
      </c>
      <c r="G12" s="3">
        <v>10422.25</v>
      </c>
      <c r="H12" s="4"/>
      <c r="I12" s="4"/>
      <c r="J12" s="4"/>
      <c r="K12" s="4"/>
    </row>
    <row r="13" spans="1:16" ht="13.5" customHeight="1" x14ac:dyDescent="0.25">
      <c r="A13" s="2" t="s">
        <v>36</v>
      </c>
      <c r="B13" s="2" t="s">
        <v>37</v>
      </c>
      <c r="C13" s="3">
        <v>1134750.46</v>
      </c>
      <c r="D13" s="3">
        <v>1134750.46</v>
      </c>
      <c r="E13" s="4"/>
      <c r="F13" s="3">
        <v>44098.95</v>
      </c>
      <c r="G13" s="3">
        <v>1390651.51</v>
      </c>
      <c r="H13" s="4"/>
      <c r="I13" s="4"/>
      <c r="J13" s="4"/>
      <c r="K13" s="4"/>
    </row>
    <row r="14" spans="1:16" ht="13.5" customHeight="1" x14ac:dyDescent="0.25">
      <c r="A14" s="2" t="s">
        <v>38</v>
      </c>
      <c r="B14" s="2" t="s">
        <v>39</v>
      </c>
      <c r="C14" s="3">
        <v>23652.41</v>
      </c>
      <c r="D14" s="3">
        <v>23652.41</v>
      </c>
      <c r="E14" s="4"/>
      <c r="F14" s="3">
        <v>0</v>
      </c>
      <c r="G14" s="3">
        <v>23652.41</v>
      </c>
      <c r="H14" s="4"/>
      <c r="I14" s="4"/>
      <c r="J14" s="4"/>
      <c r="K14" s="4"/>
    </row>
    <row r="15" spans="1:16" ht="13.5" customHeight="1" x14ac:dyDescent="0.25">
      <c r="A15" s="2" t="s">
        <v>40</v>
      </c>
      <c r="B15" s="2" t="s">
        <v>41</v>
      </c>
      <c r="C15" s="3">
        <v>1201.93</v>
      </c>
      <c r="D15" s="4"/>
      <c r="E15" s="3">
        <v>1201.93</v>
      </c>
      <c r="F15" s="3">
        <v>1201.93</v>
      </c>
      <c r="G15" s="4"/>
      <c r="H15" s="4"/>
      <c r="I15" s="4"/>
      <c r="J15" s="4"/>
      <c r="K15" s="4"/>
    </row>
    <row r="16" spans="1:16" ht="13.5" customHeight="1" x14ac:dyDescent="0.25">
      <c r="A16" s="2" t="s">
        <v>42</v>
      </c>
      <c r="B16" s="2" t="s">
        <v>43</v>
      </c>
      <c r="C16" s="3">
        <v>635000</v>
      </c>
      <c r="D16" s="3">
        <v>635000</v>
      </c>
      <c r="E16" s="4"/>
      <c r="F16" s="3">
        <v>635000</v>
      </c>
      <c r="G16" s="4"/>
      <c r="H16" s="4"/>
      <c r="I16" s="4"/>
      <c r="J16" s="4"/>
      <c r="K16" s="4"/>
    </row>
    <row r="17" spans="1:11" ht="13.5" customHeight="1" x14ac:dyDescent="0.25">
      <c r="A17" s="2" t="s">
        <v>44</v>
      </c>
      <c r="B17" s="2" t="s">
        <v>45</v>
      </c>
      <c r="C17" s="3">
        <v>25560.82</v>
      </c>
      <c r="D17" s="3">
        <v>25560.82</v>
      </c>
      <c r="E17" s="4"/>
      <c r="F17" s="3">
        <v>19285.62</v>
      </c>
      <c r="G17" s="3">
        <v>6275.2</v>
      </c>
      <c r="H17" s="4"/>
      <c r="I17" s="4"/>
      <c r="J17" s="4"/>
      <c r="K17" s="4"/>
    </row>
    <row r="18" spans="1:11" ht="13.5" customHeight="1" x14ac:dyDescent="0.25">
      <c r="A18" s="2" t="s">
        <v>46</v>
      </c>
      <c r="B18" s="2" t="s">
        <v>47</v>
      </c>
      <c r="C18" s="3">
        <v>16000</v>
      </c>
      <c r="D18" s="4"/>
      <c r="E18" s="3">
        <v>16000</v>
      </c>
      <c r="F18" s="3">
        <v>14636.98</v>
      </c>
      <c r="G18" s="4"/>
      <c r="H18" s="4"/>
      <c r="I18" s="4"/>
      <c r="J18" s="4"/>
      <c r="K18" s="4"/>
    </row>
    <row r="19" spans="1:11" ht="13.5" customHeight="1" x14ac:dyDescent="0.25">
      <c r="A19" s="2" t="s">
        <v>48</v>
      </c>
      <c r="B19" s="2" t="s">
        <v>49</v>
      </c>
      <c r="C19" s="4"/>
      <c r="D19" s="4"/>
      <c r="E19" s="4"/>
      <c r="F19" s="4"/>
      <c r="G19" s="3">
        <v>40000</v>
      </c>
      <c r="H19" s="4"/>
      <c r="I19" s="4"/>
      <c r="J19" s="4"/>
      <c r="K19" s="4"/>
    </row>
    <row r="20" spans="1:11" ht="13.5" customHeight="1" x14ac:dyDescent="0.25">
      <c r="A20" s="2" t="s">
        <v>50</v>
      </c>
      <c r="B20" s="2" t="s">
        <v>51</v>
      </c>
      <c r="C20" s="3">
        <v>15.12</v>
      </c>
      <c r="D20" s="3">
        <v>15.12</v>
      </c>
      <c r="E20" s="4"/>
      <c r="F20" s="3">
        <v>0</v>
      </c>
      <c r="G20" s="3">
        <v>0</v>
      </c>
      <c r="H20" s="4"/>
      <c r="I20" s="4"/>
      <c r="J20" s="4"/>
      <c r="K20" s="4"/>
    </row>
    <row r="21" spans="1:11" ht="13.5" customHeight="1" x14ac:dyDescent="0.25">
      <c r="A21" s="2" t="s">
        <v>52</v>
      </c>
      <c r="B21" s="2" t="s">
        <v>53</v>
      </c>
      <c r="C21" s="3">
        <v>1948958.12</v>
      </c>
      <c r="D21" s="3">
        <v>417958.12</v>
      </c>
      <c r="E21" s="3">
        <v>131000</v>
      </c>
      <c r="F21" s="3">
        <v>653181.28000000014</v>
      </c>
      <c r="G21" s="3">
        <v>2747917.9099999997</v>
      </c>
      <c r="H21" s="3">
        <v>710000</v>
      </c>
      <c r="I21" s="3">
        <v>250000</v>
      </c>
      <c r="J21" s="3">
        <v>250000</v>
      </c>
      <c r="K21" s="3">
        <v>250000</v>
      </c>
    </row>
    <row r="22" spans="1:11" ht="13.5" customHeight="1" x14ac:dyDescent="0.25">
      <c r="A22" s="2" t="s">
        <v>54</v>
      </c>
      <c r="B22" s="2" t="s">
        <v>55</v>
      </c>
      <c r="C22" s="3">
        <v>0</v>
      </c>
      <c r="D22" s="4"/>
      <c r="E22" s="4"/>
      <c r="F22" s="3">
        <v>0</v>
      </c>
      <c r="G22" s="3">
        <v>0</v>
      </c>
      <c r="H22" s="4"/>
      <c r="I22" s="4"/>
      <c r="J22" s="4"/>
      <c r="K22" s="4"/>
    </row>
    <row r="23" spans="1:11" ht="13.5" customHeight="1" x14ac:dyDescent="0.25">
      <c r="A23" s="2" t="s">
        <v>56</v>
      </c>
      <c r="B23" s="2" t="s">
        <v>57</v>
      </c>
      <c r="C23" s="3">
        <v>530520.6</v>
      </c>
      <c r="D23" s="3">
        <v>299520.59999999998</v>
      </c>
      <c r="E23" s="3">
        <v>15000</v>
      </c>
      <c r="F23" s="3">
        <v>245821.87</v>
      </c>
      <c r="G23" s="3">
        <v>394698.73</v>
      </c>
      <c r="H23" s="3">
        <v>280000</v>
      </c>
      <c r="I23" s="3">
        <v>65000</v>
      </c>
      <c r="J23" s="3">
        <v>65000</v>
      </c>
      <c r="K23" s="3">
        <v>65000</v>
      </c>
    </row>
    <row r="24" spans="1:11" ht="13.5" customHeight="1" x14ac:dyDescent="0.25">
      <c r="A24" s="2" t="s">
        <v>58</v>
      </c>
      <c r="B24" s="2" t="s">
        <v>59</v>
      </c>
      <c r="C24" s="3">
        <v>0</v>
      </c>
      <c r="D24" s="4"/>
      <c r="E24" s="4"/>
      <c r="F24" s="3">
        <v>0</v>
      </c>
      <c r="G24" s="3">
        <v>0</v>
      </c>
      <c r="H24" s="4"/>
      <c r="I24" s="4"/>
      <c r="J24" s="4"/>
      <c r="K24" s="4"/>
    </row>
    <row r="25" spans="1:11" ht="13.5" customHeight="1" x14ac:dyDescent="0.25">
      <c r="A25" s="2" t="s">
        <v>60</v>
      </c>
      <c r="B25" s="2" t="s">
        <v>61</v>
      </c>
      <c r="C25" s="3">
        <v>100000</v>
      </c>
      <c r="D25" s="4"/>
      <c r="E25" s="4"/>
      <c r="F25" s="3">
        <v>11074.46</v>
      </c>
      <c r="G25" s="3">
        <v>98925.54</v>
      </c>
      <c r="H25" s="3">
        <v>0</v>
      </c>
      <c r="I25" s="3">
        <v>0</v>
      </c>
      <c r="J25" s="3">
        <v>0</v>
      </c>
      <c r="K25" s="3">
        <v>0</v>
      </c>
    </row>
    <row r="26" spans="1:11" ht="13.5" customHeight="1" x14ac:dyDescent="0.25">
      <c r="A26" s="2" t="s">
        <v>62</v>
      </c>
      <c r="B26" s="2" t="s">
        <v>63</v>
      </c>
      <c r="C26" s="3">
        <v>32141.07</v>
      </c>
      <c r="D26" s="3">
        <v>32141.07</v>
      </c>
      <c r="E26" s="3">
        <v>-100000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4"/>
    </row>
    <row r="27" spans="1:11" ht="13.5" customHeight="1" x14ac:dyDescent="0.25">
      <c r="A27" s="2" t="s">
        <v>64</v>
      </c>
      <c r="B27" s="2" t="s">
        <v>65</v>
      </c>
      <c r="C27" s="3">
        <v>0</v>
      </c>
      <c r="D27" s="4"/>
      <c r="E27" s="4"/>
      <c r="F27" s="3">
        <v>0</v>
      </c>
      <c r="G27" s="4"/>
      <c r="H27" s="4"/>
      <c r="I27" s="4"/>
      <c r="J27" s="4"/>
      <c r="K27" s="4"/>
    </row>
    <row r="28" spans="1:11" ht="13.5" customHeight="1" x14ac:dyDescent="0.25">
      <c r="A28" s="2" t="s">
        <v>66</v>
      </c>
      <c r="B28" s="2" t="s">
        <v>67</v>
      </c>
      <c r="C28" s="3">
        <v>60000</v>
      </c>
      <c r="D28" s="3">
        <v>0</v>
      </c>
      <c r="E28" s="3">
        <v>-30000</v>
      </c>
      <c r="F28" s="3">
        <v>0</v>
      </c>
      <c r="G28" s="3">
        <v>0</v>
      </c>
      <c r="H28" s="3">
        <v>60000</v>
      </c>
      <c r="I28" s="3">
        <v>60000</v>
      </c>
      <c r="J28" s="3">
        <v>60000</v>
      </c>
      <c r="K28" s="3">
        <v>60000</v>
      </c>
    </row>
    <row r="29" spans="1:11" ht="13.5" customHeight="1" x14ac:dyDescent="0.25">
      <c r="A29" s="2" t="s">
        <v>68</v>
      </c>
      <c r="B29" s="2" t="s">
        <v>69</v>
      </c>
      <c r="C29" s="3">
        <v>263115.19</v>
      </c>
      <c r="D29" s="3">
        <v>263115.19</v>
      </c>
      <c r="E29" s="4"/>
      <c r="F29" s="3">
        <v>130820.11</v>
      </c>
      <c r="G29" s="3">
        <v>132295.07999999999</v>
      </c>
      <c r="H29" s="4"/>
      <c r="I29" s="4"/>
      <c r="J29" s="4"/>
      <c r="K29" s="4"/>
    </row>
    <row r="30" spans="1:11" ht="13.5" customHeight="1" x14ac:dyDescent="0.25">
      <c r="A30" s="2" t="s">
        <v>70</v>
      </c>
      <c r="B30" s="2" t="s">
        <v>71</v>
      </c>
      <c r="C30" s="3">
        <v>30000</v>
      </c>
      <c r="D30" s="3">
        <v>30000</v>
      </c>
      <c r="E30" s="4"/>
      <c r="F30" s="3">
        <v>26689.919999999998</v>
      </c>
      <c r="G30" s="3">
        <v>3310.08</v>
      </c>
      <c r="H30" s="4"/>
      <c r="I30" s="4"/>
      <c r="J30" s="4"/>
      <c r="K30" s="4"/>
    </row>
    <row r="31" spans="1:11" ht="13.5" customHeight="1" x14ac:dyDescent="0.25">
      <c r="A31" s="2" t="s">
        <v>72</v>
      </c>
      <c r="B31" s="2" t="s">
        <v>73</v>
      </c>
      <c r="C31" s="3">
        <v>20000</v>
      </c>
      <c r="D31" s="3">
        <v>0</v>
      </c>
      <c r="E31" s="4"/>
      <c r="F31" s="3">
        <v>0</v>
      </c>
      <c r="G31" s="3">
        <v>0</v>
      </c>
      <c r="H31" s="4"/>
      <c r="I31" s="4"/>
      <c r="J31" s="4"/>
      <c r="K31" s="4"/>
    </row>
    <row r="32" spans="1:11" ht="13.5" customHeight="1" x14ac:dyDescent="0.25">
      <c r="A32" s="29" t="s">
        <v>74</v>
      </c>
      <c r="B32" s="2" t="s">
        <v>75</v>
      </c>
      <c r="C32" s="3">
        <v>10096871.029999999</v>
      </c>
      <c r="D32" s="3">
        <v>4081871.03</v>
      </c>
      <c r="E32" s="4"/>
      <c r="F32" s="3">
        <v>2928058.3199999994</v>
      </c>
      <c r="G32" s="3">
        <v>13548812.710000001</v>
      </c>
      <c r="H32" s="3">
        <v>4215000</v>
      </c>
      <c r="I32" s="3">
        <v>1140000</v>
      </c>
      <c r="J32" s="3">
        <v>1140000</v>
      </c>
      <c r="K32" s="3">
        <v>1140000</v>
      </c>
    </row>
    <row r="33" spans="1:11" ht="13.5" hidden="1" customHeight="1" x14ac:dyDescent="0.25">
      <c r="A33" s="29" t="s">
        <v>76</v>
      </c>
      <c r="B33" s="2" t="s">
        <v>77</v>
      </c>
      <c r="C33" s="3">
        <v>0</v>
      </c>
      <c r="D33" s="4"/>
      <c r="E33" s="4"/>
      <c r="F33" s="3">
        <v>0</v>
      </c>
      <c r="G33" s="4"/>
      <c r="H33" s="4"/>
      <c r="I33" s="4"/>
      <c r="J33" s="4"/>
      <c r="K33" s="4"/>
    </row>
    <row r="34" spans="1:11" ht="13.5" customHeight="1" x14ac:dyDescent="0.25">
      <c r="A34" s="2" t="s">
        <v>78</v>
      </c>
      <c r="B34" s="2" t="s">
        <v>79</v>
      </c>
      <c r="C34" s="3">
        <v>3550.9</v>
      </c>
      <c r="D34" s="4"/>
      <c r="E34" s="3">
        <v>3550.9</v>
      </c>
      <c r="F34" s="3">
        <v>3240.9</v>
      </c>
      <c r="G34" s="4"/>
      <c r="H34" s="4"/>
      <c r="I34" s="4"/>
      <c r="J34" s="4"/>
      <c r="K34" s="4"/>
    </row>
    <row r="35" spans="1:11" ht="13.5" customHeight="1" x14ac:dyDescent="0.25">
      <c r="A35" s="2" t="s">
        <v>80</v>
      </c>
      <c r="B35" s="2" t="s">
        <v>81</v>
      </c>
      <c r="C35" s="3">
        <v>30000</v>
      </c>
      <c r="D35" s="4"/>
      <c r="E35" s="4"/>
      <c r="F35" s="3">
        <v>0</v>
      </c>
      <c r="G35" s="3">
        <v>30000</v>
      </c>
      <c r="H35" s="4"/>
      <c r="I35" s="4"/>
      <c r="J35" s="4"/>
      <c r="K35" s="4"/>
    </row>
    <row r="36" spans="1:11" ht="13.5" customHeight="1" x14ac:dyDescent="0.25">
      <c r="A36" s="2" t="s">
        <v>82</v>
      </c>
      <c r="B36" s="2" t="s">
        <v>83</v>
      </c>
      <c r="C36" s="3">
        <v>0</v>
      </c>
      <c r="D36" s="4"/>
      <c r="E36" s="4"/>
      <c r="F36" s="3">
        <v>0</v>
      </c>
      <c r="G36" s="3">
        <v>1800</v>
      </c>
      <c r="H36" s="4"/>
      <c r="I36" s="4"/>
      <c r="J36" s="4"/>
      <c r="K36" s="4"/>
    </row>
    <row r="37" spans="1:11" ht="13.5" customHeight="1" x14ac:dyDescent="0.25">
      <c r="A37" s="2" t="s">
        <v>84</v>
      </c>
      <c r="B37" s="2" t="s">
        <v>85</v>
      </c>
      <c r="C37" s="3">
        <v>0</v>
      </c>
      <c r="D37" s="4"/>
      <c r="E37" s="4"/>
      <c r="F37" s="3">
        <v>0</v>
      </c>
      <c r="G37" s="3">
        <v>0</v>
      </c>
      <c r="H37" s="4"/>
      <c r="I37" s="4"/>
      <c r="J37" s="4"/>
      <c r="K37" s="4"/>
    </row>
    <row r="38" spans="1:11" s="6" customFormat="1" ht="13.5" customHeight="1" x14ac:dyDescent="0.25">
      <c r="A38" s="9" t="s">
        <v>1106</v>
      </c>
      <c r="B38" s="9"/>
      <c r="C38" s="10"/>
      <c r="D38" s="11"/>
      <c r="E38" s="11"/>
      <c r="F38" s="10">
        <f>SUM(F8:F37)</f>
        <v>4834598.83</v>
      </c>
      <c r="G38" s="10">
        <f t="shared" ref="G38:K38" si="0">SUM(G8:G37)</f>
        <v>18612911.02</v>
      </c>
      <c r="H38" s="10">
        <f t="shared" si="0"/>
        <v>5345000</v>
      </c>
      <c r="I38" s="10">
        <f t="shared" si="0"/>
        <v>1595000</v>
      </c>
      <c r="J38" s="10">
        <f t="shared" si="0"/>
        <v>1555000</v>
      </c>
      <c r="K38" s="10">
        <f t="shared" si="0"/>
        <v>1555000</v>
      </c>
    </row>
    <row r="39" spans="1:11" ht="13.5" customHeight="1" x14ac:dyDescent="0.25">
      <c r="A39" s="2"/>
      <c r="B39" s="2"/>
      <c r="C39" s="3"/>
      <c r="D39" s="4"/>
      <c r="E39" s="4"/>
      <c r="F39" s="3"/>
      <c r="G39" s="3"/>
      <c r="H39" s="4"/>
      <c r="I39" s="4"/>
      <c r="J39" s="4"/>
      <c r="K39" s="4"/>
    </row>
    <row r="40" spans="1:11" ht="13.5" customHeight="1" x14ac:dyDescent="0.25">
      <c r="A40" s="2"/>
      <c r="B40" s="2"/>
      <c r="C40" s="3"/>
      <c r="D40" s="4"/>
      <c r="E40" s="4"/>
      <c r="F40" s="3"/>
      <c r="G40" s="3"/>
      <c r="H40" s="4"/>
      <c r="I40" s="4"/>
      <c r="J40" s="4"/>
      <c r="K40" s="4"/>
    </row>
    <row r="41" spans="1:11" ht="13.5" customHeight="1" x14ac:dyDescent="0.25">
      <c r="A41" s="2" t="s">
        <v>86</v>
      </c>
      <c r="B41" s="2" t="s">
        <v>87</v>
      </c>
      <c r="C41" s="3">
        <v>0</v>
      </c>
      <c r="D41" s="4"/>
      <c r="E41" s="3">
        <v>0</v>
      </c>
      <c r="F41" s="3">
        <v>0</v>
      </c>
      <c r="G41" s="3">
        <v>0</v>
      </c>
      <c r="H41" s="4"/>
      <c r="I41" s="4"/>
      <c r="J41" s="4"/>
      <c r="K41" s="4"/>
    </row>
    <row r="42" spans="1:11" ht="13.5" customHeight="1" x14ac:dyDescent="0.25">
      <c r="A42" s="2" t="s">
        <v>88</v>
      </c>
      <c r="B42" s="2" t="s">
        <v>89</v>
      </c>
      <c r="C42" s="3">
        <v>12365.67</v>
      </c>
      <c r="D42" s="3">
        <v>12015.67</v>
      </c>
      <c r="E42" s="3">
        <v>350</v>
      </c>
      <c r="F42" s="3">
        <v>12219.8</v>
      </c>
      <c r="G42" s="4"/>
      <c r="H42" s="4"/>
      <c r="I42" s="4"/>
      <c r="J42" s="4"/>
      <c r="K42" s="4"/>
    </row>
    <row r="43" spans="1:11" ht="13.5" customHeight="1" x14ac:dyDescent="0.25">
      <c r="A43" s="2" t="s">
        <v>90</v>
      </c>
      <c r="B43" s="2" t="s">
        <v>91</v>
      </c>
      <c r="C43" s="3">
        <v>15356</v>
      </c>
      <c r="D43" s="3">
        <v>5356</v>
      </c>
      <c r="E43" s="4"/>
      <c r="F43" s="3">
        <v>0</v>
      </c>
      <c r="G43" s="3">
        <v>10000</v>
      </c>
      <c r="H43" s="3">
        <v>10000</v>
      </c>
      <c r="I43" s="3">
        <v>10000</v>
      </c>
      <c r="J43" s="3">
        <v>10000</v>
      </c>
      <c r="K43" s="3">
        <v>10000</v>
      </c>
    </row>
    <row r="44" spans="1:11" ht="13.5" customHeight="1" x14ac:dyDescent="0.25">
      <c r="A44" s="29" t="s">
        <v>92</v>
      </c>
      <c r="B44" s="2" t="s">
        <v>93</v>
      </c>
      <c r="C44" s="3">
        <v>142565.01999999999</v>
      </c>
      <c r="D44" s="4"/>
      <c r="E44" s="3">
        <v>-7434.98</v>
      </c>
      <c r="F44" s="3">
        <v>121056.77</v>
      </c>
      <c r="G44" s="3">
        <v>86200</v>
      </c>
      <c r="H44" s="3">
        <v>20000</v>
      </c>
      <c r="I44" s="3">
        <v>20000</v>
      </c>
      <c r="J44" s="3">
        <v>20000</v>
      </c>
      <c r="K44" s="3">
        <v>20000</v>
      </c>
    </row>
    <row r="45" spans="1:11" ht="13.5" customHeight="1" x14ac:dyDescent="0.25">
      <c r="A45" s="29" t="s">
        <v>94</v>
      </c>
      <c r="B45" s="2" t="s">
        <v>95</v>
      </c>
      <c r="C45" s="4"/>
      <c r="D45" s="4"/>
      <c r="E45" s="4"/>
      <c r="F45" s="4"/>
      <c r="G45" s="3">
        <v>0</v>
      </c>
      <c r="H45" s="3">
        <v>0</v>
      </c>
      <c r="I45" s="3">
        <v>-55000</v>
      </c>
      <c r="J45" s="4"/>
      <c r="K45" s="4"/>
    </row>
    <row r="46" spans="1:11" ht="13.5" customHeight="1" x14ac:dyDescent="0.25">
      <c r="A46" s="2" t="s">
        <v>96</v>
      </c>
      <c r="B46" s="2" t="s">
        <v>97</v>
      </c>
      <c r="C46" s="3">
        <v>20897.54</v>
      </c>
      <c r="D46" s="3">
        <v>4441.4399999999996</v>
      </c>
      <c r="E46" s="3">
        <v>-13543.9</v>
      </c>
      <c r="F46" s="3">
        <v>20826.650000000001</v>
      </c>
      <c r="G46" s="3">
        <v>55000</v>
      </c>
      <c r="H46" s="3">
        <v>20000</v>
      </c>
      <c r="I46" s="3">
        <v>20000</v>
      </c>
      <c r="J46" s="3">
        <v>20000</v>
      </c>
      <c r="K46" s="3">
        <v>20000</v>
      </c>
    </row>
    <row r="47" spans="1:11" ht="13.5" customHeight="1" x14ac:dyDescent="0.25">
      <c r="A47" s="2" t="s">
        <v>98</v>
      </c>
      <c r="B47" s="2" t="s">
        <v>99</v>
      </c>
      <c r="C47" s="3">
        <v>0</v>
      </c>
      <c r="D47" s="4"/>
      <c r="E47" s="3">
        <v>-3000</v>
      </c>
      <c r="F47" s="3">
        <v>0</v>
      </c>
      <c r="G47" s="3">
        <v>3000</v>
      </c>
      <c r="H47" s="3">
        <v>3000</v>
      </c>
      <c r="I47" s="3">
        <v>3000</v>
      </c>
      <c r="J47" s="3">
        <v>3000</v>
      </c>
      <c r="K47" s="3">
        <v>3000</v>
      </c>
    </row>
    <row r="48" spans="1:11" ht="13.5" customHeight="1" x14ac:dyDescent="0.25">
      <c r="A48" s="2" t="s">
        <v>100</v>
      </c>
      <c r="B48" s="2" t="s">
        <v>101</v>
      </c>
      <c r="C48" s="3">
        <v>5000</v>
      </c>
      <c r="D48" s="4"/>
      <c r="E48" s="4"/>
      <c r="F48" s="3">
        <v>2930.01</v>
      </c>
      <c r="G48" s="3">
        <v>5000</v>
      </c>
      <c r="H48" s="3">
        <v>3000</v>
      </c>
      <c r="I48" s="3">
        <v>5000</v>
      </c>
      <c r="J48" s="3">
        <v>3000</v>
      </c>
      <c r="K48" s="3">
        <v>3000</v>
      </c>
    </row>
    <row r="49" spans="1:11" ht="13.5" customHeight="1" x14ac:dyDescent="0.25">
      <c r="A49" s="2" t="s">
        <v>102</v>
      </c>
      <c r="B49" s="2" t="s">
        <v>103</v>
      </c>
      <c r="C49" s="3">
        <v>0</v>
      </c>
      <c r="D49" s="4"/>
      <c r="E49" s="3">
        <v>-3000</v>
      </c>
      <c r="F49" s="3">
        <v>0</v>
      </c>
      <c r="G49" s="3">
        <v>0</v>
      </c>
      <c r="H49" s="3">
        <v>3000</v>
      </c>
      <c r="I49" s="3">
        <v>3000</v>
      </c>
      <c r="J49" s="3">
        <v>3000</v>
      </c>
      <c r="K49" s="3">
        <v>3000</v>
      </c>
    </row>
    <row r="50" spans="1:11" ht="13.5" customHeight="1" x14ac:dyDescent="0.25">
      <c r="A50" s="2" t="s">
        <v>104</v>
      </c>
      <c r="B50" s="2" t="s">
        <v>105</v>
      </c>
      <c r="C50" s="3">
        <v>67982.880000000005</v>
      </c>
      <c r="D50" s="4"/>
      <c r="E50" s="3">
        <v>17982.88</v>
      </c>
      <c r="F50" s="3">
        <v>47092.97</v>
      </c>
      <c r="G50" s="3">
        <v>23000</v>
      </c>
      <c r="H50" s="3">
        <v>35000</v>
      </c>
      <c r="I50" s="3">
        <v>6500</v>
      </c>
      <c r="J50" s="3">
        <v>6500</v>
      </c>
      <c r="K50" s="3">
        <v>6500</v>
      </c>
    </row>
    <row r="51" spans="1:11" ht="13.5" customHeight="1" x14ac:dyDescent="0.25">
      <c r="A51" s="2" t="s">
        <v>106</v>
      </c>
      <c r="B51" s="2" t="s">
        <v>107</v>
      </c>
      <c r="C51" s="3">
        <v>14000</v>
      </c>
      <c r="D51" s="4"/>
      <c r="E51" s="3">
        <v>14000</v>
      </c>
      <c r="F51" s="3">
        <v>0</v>
      </c>
      <c r="G51" s="4"/>
      <c r="H51" s="4"/>
      <c r="I51" s="4"/>
      <c r="J51" s="4"/>
      <c r="K51" s="4"/>
    </row>
    <row r="52" spans="1:11" ht="13.5" customHeight="1" x14ac:dyDescent="0.25">
      <c r="A52" s="2" t="s">
        <v>108</v>
      </c>
      <c r="B52" s="2" t="s">
        <v>109</v>
      </c>
      <c r="C52" s="3">
        <v>5000</v>
      </c>
      <c r="D52" s="4"/>
      <c r="E52" s="4"/>
      <c r="F52" s="3">
        <v>0</v>
      </c>
      <c r="G52" s="3">
        <v>5000</v>
      </c>
      <c r="H52" s="3">
        <v>5000</v>
      </c>
      <c r="I52" s="3">
        <v>5000</v>
      </c>
      <c r="J52" s="3">
        <v>5000</v>
      </c>
      <c r="K52" s="3">
        <v>5000</v>
      </c>
    </row>
    <row r="53" spans="1:11" ht="13.5" customHeight="1" x14ac:dyDescent="0.25">
      <c r="A53" s="29" t="s">
        <v>110</v>
      </c>
      <c r="B53" s="2" t="s">
        <v>111</v>
      </c>
      <c r="C53" s="3">
        <v>384301.95</v>
      </c>
      <c r="D53" s="3">
        <v>382551.95</v>
      </c>
      <c r="E53" s="3">
        <v>1750</v>
      </c>
      <c r="F53" s="3">
        <v>378181.68000000011</v>
      </c>
      <c r="G53" s="4"/>
      <c r="H53" s="4"/>
      <c r="I53" s="4"/>
      <c r="J53" s="4"/>
      <c r="K53" s="4"/>
    </row>
    <row r="54" spans="1:11" ht="13.5" customHeight="1" x14ac:dyDescent="0.25">
      <c r="A54" s="29" t="s">
        <v>112</v>
      </c>
      <c r="B54" s="2" t="s">
        <v>113</v>
      </c>
      <c r="C54" s="3">
        <v>0</v>
      </c>
      <c r="D54" s="4"/>
      <c r="E54" s="4"/>
      <c r="F54" s="3">
        <v>0</v>
      </c>
      <c r="G54" s="4"/>
      <c r="H54" s="4"/>
      <c r="I54" s="4"/>
      <c r="J54" s="4"/>
      <c r="K54" s="4"/>
    </row>
    <row r="55" spans="1:11" ht="13.5" customHeight="1" x14ac:dyDescent="0.25">
      <c r="A55" s="2" t="s">
        <v>114</v>
      </c>
      <c r="B55" s="2" t="s">
        <v>115</v>
      </c>
      <c r="C55" s="3">
        <v>0</v>
      </c>
      <c r="D55" s="4"/>
      <c r="E55" s="4"/>
      <c r="F55" s="3">
        <v>0</v>
      </c>
      <c r="G55" s="4"/>
      <c r="H55" s="4"/>
      <c r="I55" s="4"/>
      <c r="J55" s="4"/>
      <c r="K55" s="4"/>
    </row>
    <row r="56" spans="1:11" ht="13.5" customHeight="1" x14ac:dyDescent="0.25">
      <c r="A56" s="2" t="s">
        <v>116</v>
      </c>
      <c r="B56" s="2" t="s">
        <v>117</v>
      </c>
      <c r="C56" s="3">
        <v>62588.99</v>
      </c>
      <c r="D56" s="4"/>
      <c r="E56" s="3">
        <v>2588.9899999999998</v>
      </c>
      <c r="F56" s="3">
        <v>62588.99</v>
      </c>
      <c r="G56" s="4"/>
      <c r="H56" s="4"/>
      <c r="I56" s="4"/>
      <c r="J56" s="4"/>
      <c r="K56" s="4"/>
    </row>
    <row r="57" spans="1:11" ht="13.5" customHeight="1" x14ac:dyDescent="0.25">
      <c r="A57" s="2" t="s">
        <v>118</v>
      </c>
      <c r="B57" s="2" t="s">
        <v>119</v>
      </c>
      <c r="C57" s="3">
        <v>62588.99</v>
      </c>
      <c r="D57" s="4"/>
      <c r="E57" s="3">
        <v>2588.9899999999998</v>
      </c>
      <c r="F57" s="3">
        <v>62588.99</v>
      </c>
      <c r="G57" s="4"/>
      <c r="H57" s="4"/>
      <c r="I57" s="4"/>
      <c r="J57" s="4"/>
      <c r="K57" s="4"/>
    </row>
    <row r="58" spans="1:11" ht="13.5" customHeight="1" x14ac:dyDescent="0.25">
      <c r="A58" s="29" t="s">
        <v>120</v>
      </c>
      <c r="B58" s="2" t="s">
        <v>121</v>
      </c>
      <c r="C58" s="3">
        <v>564000</v>
      </c>
      <c r="D58" s="4"/>
      <c r="E58" s="3">
        <v>19000</v>
      </c>
      <c r="F58" s="3">
        <v>120600.55</v>
      </c>
      <c r="G58" s="3">
        <v>442621.22</v>
      </c>
      <c r="H58" s="4"/>
      <c r="I58" s="4"/>
      <c r="J58" s="4"/>
      <c r="K58" s="4"/>
    </row>
    <row r="59" spans="1:11" ht="13.5" customHeight="1" x14ac:dyDescent="0.25">
      <c r="A59" s="29" t="s">
        <v>122</v>
      </c>
      <c r="B59" s="2" t="s">
        <v>123</v>
      </c>
      <c r="C59" s="3">
        <v>-55000</v>
      </c>
      <c r="D59" s="4"/>
      <c r="E59" s="4"/>
      <c r="F59" s="3">
        <v>-59451.64</v>
      </c>
      <c r="G59" s="4"/>
      <c r="H59" s="4"/>
      <c r="I59" s="4"/>
      <c r="J59" s="4"/>
      <c r="K59" s="4"/>
    </row>
    <row r="60" spans="1:11" ht="13.5" customHeight="1" x14ac:dyDescent="0.25">
      <c r="A60" s="29" t="s">
        <v>124</v>
      </c>
      <c r="B60" s="2" t="s">
        <v>125</v>
      </c>
      <c r="C60" s="3">
        <v>1570000</v>
      </c>
      <c r="D60" s="3">
        <v>920000</v>
      </c>
      <c r="E60" s="4"/>
      <c r="F60" s="3">
        <v>464843.03</v>
      </c>
      <c r="G60" s="3">
        <v>1105156.97</v>
      </c>
      <c r="H60" s="4"/>
      <c r="I60" s="4"/>
      <c r="J60" s="4"/>
      <c r="K60" s="4"/>
    </row>
    <row r="61" spans="1:11" ht="13.5" customHeight="1" x14ac:dyDescent="0.25">
      <c r="A61" s="29" t="s">
        <v>126</v>
      </c>
      <c r="B61" s="2" t="s">
        <v>127</v>
      </c>
      <c r="C61" s="4"/>
      <c r="D61" s="4"/>
      <c r="E61" s="4"/>
      <c r="F61" s="4"/>
      <c r="G61" s="4"/>
      <c r="H61" s="3">
        <v>0</v>
      </c>
      <c r="I61" s="4"/>
      <c r="J61" s="4"/>
      <c r="K61" s="4"/>
    </row>
    <row r="62" spans="1:11" ht="13.5" customHeight="1" x14ac:dyDescent="0.25">
      <c r="A62" s="2" t="s">
        <v>128</v>
      </c>
      <c r="B62" s="2" t="s">
        <v>129</v>
      </c>
      <c r="C62" s="3">
        <v>325000</v>
      </c>
      <c r="D62" s="3">
        <v>250000</v>
      </c>
      <c r="E62" s="3">
        <v>75000</v>
      </c>
      <c r="F62" s="3">
        <v>15470</v>
      </c>
      <c r="G62" s="3">
        <v>309530</v>
      </c>
      <c r="H62" s="4"/>
      <c r="I62" s="4"/>
      <c r="J62" s="4"/>
      <c r="K62" s="4"/>
    </row>
    <row r="63" spans="1:11" ht="13.5" customHeight="1" x14ac:dyDescent="0.25">
      <c r="A63" s="2" t="s">
        <v>130</v>
      </c>
      <c r="B63" s="2" t="s">
        <v>131</v>
      </c>
      <c r="C63" s="3">
        <v>65961.14</v>
      </c>
      <c r="D63" s="3">
        <v>65961.14</v>
      </c>
      <c r="E63" s="4"/>
      <c r="F63" s="3">
        <v>65961.14</v>
      </c>
      <c r="G63" s="4"/>
      <c r="H63" s="4"/>
      <c r="I63" s="4"/>
      <c r="J63" s="4"/>
      <c r="K63" s="4"/>
    </row>
    <row r="64" spans="1:11" ht="13.5" customHeight="1" x14ac:dyDescent="0.25">
      <c r="A64" s="29" t="s">
        <v>132</v>
      </c>
      <c r="B64" s="2" t="s">
        <v>133</v>
      </c>
      <c r="C64" s="4"/>
      <c r="D64" s="4"/>
      <c r="E64" s="4"/>
      <c r="F64" s="4"/>
      <c r="G64" s="4"/>
      <c r="H64" s="3">
        <v>512000</v>
      </c>
      <c r="I64" s="4"/>
      <c r="J64" s="4"/>
      <c r="K64" s="4"/>
    </row>
    <row r="65" spans="1:11" ht="13.5" customHeight="1" x14ac:dyDescent="0.25">
      <c r="A65" s="29" t="s">
        <v>134</v>
      </c>
      <c r="B65" s="2" t="s">
        <v>135</v>
      </c>
      <c r="C65" s="4"/>
      <c r="D65" s="4"/>
      <c r="E65" s="4"/>
      <c r="F65" s="4"/>
      <c r="G65" s="4"/>
      <c r="H65" s="3">
        <v>-55000</v>
      </c>
      <c r="I65" s="4"/>
      <c r="J65" s="4"/>
      <c r="K65" s="4"/>
    </row>
    <row r="66" spans="1:11" ht="13.5" customHeight="1" x14ac:dyDescent="0.25">
      <c r="A66" s="2" t="s">
        <v>136</v>
      </c>
      <c r="B66" s="2" t="s">
        <v>137</v>
      </c>
      <c r="C66" s="3">
        <v>81500</v>
      </c>
      <c r="D66" s="4"/>
      <c r="E66" s="3">
        <v>6500</v>
      </c>
      <c r="F66" s="3">
        <v>48058.98</v>
      </c>
      <c r="G66" s="3">
        <v>33441.019999999997</v>
      </c>
      <c r="H66" s="4"/>
      <c r="I66" s="4"/>
      <c r="J66" s="4"/>
      <c r="K66" s="4"/>
    </row>
    <row r="67" spans="1:11" ht="13.5" customHeight="1" x14ac:dyDescent="0.25">
      <c r="A67" s="29" t="s">
        <v>138</v>
      </c>
      <c r="B67" s="2" t="s">
        <v>139</v>
      </c>
      <c r="C67" s="4"/>
      <c r="D67" s="4"/>
      <c r="E67" s="4"/>
      <c r="F67" s="4"/>
      <c r="G67" s="3">
        <v>550000</v>
      </c>
      <c r="H67" s="4"/>
      <c r="I67" s="4"/>
      <c r="J67" s="4"/>
      <c r="K67" s="4"/>
    </row>
    <row r="68" spans="1:11" ht="13.5" customHeight="1" x14ac:dyDescent="0.25">
      <c r="A68" s="29" t="s">
        <v>140</v>
      </c>
      <c r="B68" s="2" t="s">
        <v>141</v>
      </c>
      <c r="C68" s="4"/>
      <c r="D68" s="4"/>
      <c r="E68" s="4"/>
      <c r="F68" s="4"/>
      <c r="G68" s="3">
        <v>-55000</v>
      </c>
      <c r="H68" s="4"/>
      <c r="I68" s="4"/>
      <c r="J68" s="4"/>
      <c r="K68" s="4"/>
    </row>
    <row r="69" spans="1:11" ht="13.5" customHeight="1" x14ac:dyDescent="0.25">
      <c r="A69" s="2" t="s">
        <v>142</v>
      </c>
      <c r="B69" s="2" t="s">
        <v>143</v>
      </c>
      <c r="C69" s="4"/>
      <c r="D69" s="4"/>
      <c r="E69" s="4"/>
      <c r="F69" s="4"/>
      <c r="G69" s="4"/>
      <c r="H69" s="4"/>
      <c r="I69" s="3">
        <v>75000</v>
      </c>
      <c r="J69" s="4"/>
      <c r="K69" s="4"/>
    </row>
    <row r="70" spans="1:11" ht="13.5" customHeight="1" x14ac:dyDescent="0.25">
      <c r="A70" s="29" t="s">
        <v>144</v>
      </c>
      <c r="B70" s="2" t="s">
        <v>145</v>
      </c>
      <c r="C70" s="4"/>
      <c r="D70" s="4"/>
      <c r="E70" s="4"/>
      <c r="F70" s="4"/>
      <c r="G70" s="4"/>
      <c r="H70" s="4"/>
      <c r="I70" s="4"/>
      <c r="J70" s="3">
        <v>150000</v>
      </c>
      <c r="K70" s="4"/>
    </row>
    <row r="71" spans="1:11" ht="13.5" customHeight="1" x14ac:dyDescent="0.25">
      <c r="A71" s="29" t="s">
        <v>146</v>
      </c>
      <c r="B71" s="2" t="s">
        <v>147</v>
      </c>
      <c r="C71" s="4"/>
      <c r="D71" s="4"/>
      <c r="E71" s="4"/>
      <c r="F71" s="4"/>
      <c r="G71" s="4"/>
      <c r="H71" s="4"/>
      <c r="I71" s="4"/>
      <c r="J71" s="3">
        <v>-55000</v>
      </c>
      <c r="K71" s="4"/>
    </row>
    <row r="72" spans="1:11" ht="13.5" customHeight="1" x14ac:dyDescent="0.25">
      <c r="A72" s="29" t="s">
        <v>148</v>
      </c>
      <c r="B72" s="2" t="s">
        <v>149</v>
      </c>
      <c r="C72" s="4"/>
      <c r="D72" s="4"/>
      <c r="E72" s="4"/>
      <c r="F72" s="4"/>
      <c r="G72" s="4"/>
      <c r="H72" s="4"/>
      <c r="I72" s="4"/>
      <c r="J72" s="4"/>
      <c r="K72" s="3">
        <v>500000</v>
      </c>
    </row>
    <row r="73" spans="1:11" ht="13.5" customHeight="1" x14ac:dyDescent="0.25">
      <c r="A73" s="29" t="s">
        <v>150</v>
      </c>
      <c r="B73" s="2" t="s">
        <v>151</v>
      </c>
      <c r="C73" s="4"/>
      <c r="D73" s="4"/>
      <c r="E73" s="4"/>
      <c r="F73" s="4"/>
      <c r="G73" s="4"/>
      <c r="H73" s="4"/>
      <c r="I73" s="4"/>
      <c r="J73" s="4"/>
      <c r="K73" s="3">
        <v>-55000</v>
      </c>
    </row>
    <row r="74" spans="1:11" ht="13.5" customHeight="1" x14ac:dyDescent="0.25">
      <c r="A74" s="2" t="s">
        <v>152</v>
      </c>
      <c r="B74" s="2" t="s">
        <v>153</v>
      </c>
      <c r="C74" s="3">
        <v>0</v>
      </c>
      <c r="D74" s="4"/>
      <c r="E74" s="4"/>
      <c r="F74" s="3">
        <v>0</v>
      </c>
      <c r="G74" s="4"/>
      <c r="H74" s="4"/>
      <c r="I74" s="4"/>
      <c r="J74" s="4"/>
      <c r="K74" s="4"/>
    </row>
    <row r="75" spans="1:11" ht="13.5" customHeight="1" x14ac:dyDescent="0.25">
      <c r="A75" s="2" t="s">
        <v>154</v>
      </c>
      <c r="B75" s="2" t="s">
        <v>155</v>
      </c>
      <c r="C75" s="3">
        <v>260517.12</v>
      </c>
      <c r="D75" s="4"/>
      <c r="E75" s="3">
        <v>517.12</v>
      </c>
      <c r="F75" s="3">
        <v>254534.01</v>
      </c>
      <c r="G75" s="4"/>
      <c r="H75" s="4"/>
      <c r="I75" s="4"/>
      <c r="J75" s="4"/>
      <c r="K75" s="4"/>
    </row>
    <row r="76" spans="1:11" ht="13.5" customHeight="1" x14ac:dyDescent="0.25">
      <c r="A76" s="2" t="s">
        <v>156</v>
      </c>
      <c r="B76" s="2" t="s">
        <v>157</v>
      </c>
      <c r="C76" s="4"/>
      <c r="D76" s="4"/>
      <c r="E76" s="4"/>
      <c r="F76" s="4"/>
      <c r="G76" s="4"/>
      <c r="H76" s="4"/>
      <c r="I76" s="3">
        <v>300000</v>
      </c>
      <c r="J76" s="4"/>
      <c r="K76" s="4"/>
    </row>
    <row r="77" spans="1:11" ht="13.5" customHeight="1" x14ac:dyDescent="0.25">
      <c r="A77" s="2" t="s">
        <v>158</v>
      </c>
      <c r="B77" s="2" t="s">
        <v>159</v>
      </c>
      <c r="C77" s="4"/>
      <c r="D77" s="4"/>
      <c r="E77" s="4"/>
      <c r="F77" s="4"/>
      <c r="G77" s="4"/>
      <c r="H77" s="4"/>
      <c r="I77" s="3">
        <v>300000</v>
      </c>
      <c r="J77" s="4"/>
      <c r="K77" s="4"/>
    </row>
    <row r="78" spans="1:11" s="6" customFormat="1" ht="13.5" customHeight="1" x14ac:dyDescent="0.25">
      <c r="A78" s="9" t="s">
        <v>1107</v>
      </c>
      <c r="B78" s="9"/>
      <c r="C78" s="11"/>
      <c r="D78" s="11"/>
      <c r="E78" s="11"/>
      <c r="F78" s="10">
        <f t="shared" ref="F78:J78" si="1">SUM(F41:F44,F46:F53,F55:F58,F60,F62:F64,F66:F67,F69:F70,F72,F74:F77)</f>
        <v>1676953.57</v>
      </c>
      <c r="G78" s="10">
        <f t="shared" si="1"/>
        <v>2627949.21</v>
      </c>
      <c r="H78" s="10">
        <f t="shared" si="1"/>
        <v>611000</v>
      </c>
      <c r="I78" s="10">
        <f t="shared" si="1"/>
        <v>747500</v>
      </c>
      <c r="J78" s="10">
        <f t="shared" si="1"/>
        <v>220500</v>
      </c>
      <c r="K78" s="10">
        <f>SUM(K41:K44,K46:K53,K55:K58,K60,K62:K64,K66:K67,K69:K70,K72,K74:K77)</f>
        <v>570500</v>
      </c>
    </row>
    <row r="79" spans="1:11" ht="13.5" customHeight="1" x14ac:dyDescent="0.25">
      <c r="A79" s="2"/>
      <c r="B79" s="2"/>
      <c r="C79" s="4"/>
      <c r="D79" s="4"/>
      <c r="E79" s="4"/>
      <c r="F79" s="4"/>
      <c r="G79" s="4"/>
      <c r="H79" s="4"/>
      <c r="I79" s="3"/>
      <c r="J79" s="4"/>
      <c r="K79" s="4"/>
    </row>
    <row r="80" spans="1:11" ht="13.5" customHeight="1" x14ac:dyDescent="0.25">
      <c r="A80" s="2"/>
      <c r="B80" s="2"/>
      <c r="C80" s="4"/>
      <c r="D80" s="4"/>
      <c r="E80" s="4"/>
      <c r="F80" s="4"/>
      <c r="G80" s="4"/>
      <c r="H80" s="4"/>
      <c r="I80" s="3"/>
      <c r="J80" s="4"/>
      <c r="K80" s="4"/>
    </row>
    <row r="81" spans="1:11" ht="13.5" customHeight="1" x14ac:dyDescent="0.25">
      <c r="A81" s="29" t="s">
        <v>160</v>
      </c>
      <c r="B81" s="2" t="s">
        <v>161</v>
      </c>
      <c r="C81" s="3">
        <v>131621</v>
      </c>
      <c r="D81" s="3">
        <v>9000</v>
      </c>
      <c r="E81" s="3">
        <v>-2379</v>
      </c>
      <c r="F81" s="3">
        <v>38004.370000000003</v>
      </c>
      <c r="G81" s="3">
        <v>94824.09</v>
      </c>
      <c r="H81" s="3">
        <v>550200</v>
      </c>
      <c r="I81" s="3">
        <v>100000</v>
      </c>
      <c r="J81" s="3">
        <v>100000</v>
      </c>
      <c r="K81" s="3">
        <v>100000</v>
      </c>
    </row>
    <row r="82" spans="1:11" ht="13.5" customHeight="1" x14ac:dyDescent="0.25">
      <c r="A82" s="29" t="s">
        <v>162</v>
      </c>
      <c r="B82" s="2" t="s">
        <v>163</v>
      </c>
      <c r="C82" s="4"/>
      <c r="D82" s="4"/>
      <c r="E82" s="4"/>
      <c r="F82" s="4"/>
      <c r="G82" s="4"/>
      <c r="H82" s="3">
        <v>-350000</v>
      </c>
      <c r="I82" s="4"/>
      <c r="J82" s="4"/>
      <c r="K82" s="4"/>
    </row>
    <row r="83" spans="1:11" ht="13.5" customHeight="1" x14ac:dyDescent="0.25">
      <c r="A83" s="29" t="s">
        <v>164</v>
      </c>
      <c r="B83" s="2" t="s">
        <v>165</v>
      </c>
      <c r="C83" s="3">
        <v>164080.74</v>
      </c>
      <c r="D83" s="3">
        <v>52680.74</v>
      </c>
      <c r="E83" s="3">
        <v>-2600</v>
      </c>
      <c r="F83" s="3">
        <v>141783.93</v>
      </c>
      <c r="G83" s="3">
        <v>106500</v>
      </c>
      <c r="H83" s="3">
        <v>577800</v>
      </c>
      <c r="I83" s="3">
        <v>100000</v>
      </c>
      <c r="J83" s="3">
        <v>100000</v>
      </c>
      <c r="K83" s="3">
        <v>100000</v>
      </c>
    </row>
    <row r="84" spans="1:11" ht="13.5" customHeight="1" x14ac:dyDescent="0.25">
      <c r="A84" s="29" t="s">
        <v>166</v>
      </c>
      <c r="B84" s="2" t="s">
        <v>167</v>
      </c>
      <c r="C84" s="4"/>
      <c r="D84" s="4"/>
      <c r="E84" s="4"/>
      <c r="F84" s="4"/>
      <c r="G84" s="4"/>
      <c r="H84" s="3">
        <v>-352000</v>
      </c>
      <c r="I84" s="4"/>
      <c r="J84" s="4"/>
      <c r="K84" s="4"/>
    </row>
    <row r="85" spans="1:11" ht="13.5" customHeight="1" x14ac:dyDescent="0.25">
      <c r="A85" s="2" t="s">
        <v>168</v>
      </c>
      <c r="B85" s="2" t="s">
        <v>169</v>
      </c>
      <c r="C85" s="3">
        <v>47423.12</v>
      </c>
      <c r="D85" s="3">
        <v>24923.119999999999</v>
      </c>
      <c r="E85" s="4"/>
      <c r="F85" s="3">
        <v>6912.83</v>
      </c>
      <c r="G85" s="3">
        <v>68330.820000000007</v>
      </c>
      <c r="H85" s="3">
        <v>72500</v>
      </c>
      <c r="I85" s="3">
        <v>2500</v>
      </c>
      <c r="J85" s="3">
        <v>885000</v>
      </c>
      <c r="K85" s="3">
        <v>2500</v>
      </c>
    </row>
    <row r="86" spans="1:11" ht="13.5" customHeight="1" x14ac:dyDescent="0.25">
      <c r="A86" s="2" t="s">
        <v>170</v>
      </c>
      <c r="B86" s="2" t="s">
        <v>171</v>
      </c>
      <c r="C86" s="3">
        <v>26944.3</v>
      </c>
      <c r="D86" s="3">
        <v>26944.3</v>
      </c>
      <c r="E86" s="4"/>
      <c r="F86" s="3">
        <v>0</v>
      </c>
      <c r="G86" s="4"/>
      <c r="H86" s="4"/>
      <c r="I86" s="4"/>
      <c r="J86" s="4"/>
      <c r="K86" s="4"/>
    </row>
    <row r="87" spans="1:11" ht="13.5" customHeight="1" x14ac:dyDescent="0.25">
      <c r="A87" s="2" t="s">
        <v>172</v>
      </c>
      <c r="B87" s="2" t="s">
        <v>173</v>
      </c>
      <c r="C87" s="3">
        <v>8679</v>
      </c>
      <c r="D87" s="4"/>
      <c r="E87" s="3">
        <v>3979</v>
      </c>
      <c r="F87" s="3">
        <v>7070.24</v>
      </c>
      <c r="G87" s="3">
        <v>12338</v>
      </c>
      <c r="H87" s="3">
        <v>216950</v>
      </c>
      <c r="I87" s="3">
        <v>2500</v>
      </c>
      <c r="J87" s="3">
        <v>2500</v>
      </c>
      <c r="K87" s="3">
        <v>2500</v>
      </c>
    </row>
    <row r="88" spans="1:11" ht="13.5" customHeight="1" x14ac:dyDescent="0.25">
      <c r="A88" s="2" t="s">
        <v>174</v>
      </c>
      <c r="B88" s="2" t="s">
        <v>175</v>
      </c>
      <c r="C88" s="3">
        <v>137487.71</v>
      </c>
      <c r="D88" s="3">
        <v>76187.710000000006</v>
      </c>
      <c r="E88" s="3">
        <v>1600</v>
      </c>
      <c r="F88" s="3">
        <v>27127.84</v>
      </c>
      <c r="G88" s="3">
        <v>158100</v>
      </c>
      <c r="H88" s="3">
        <v>26600</v>
      </c>
      <c r="I88" s="3">
        <v>2000</v>
      </c>
      <c r="J88" s="3">
        <v>2000</v>
      </c>
      <c r="K88" s="3">
        <v>822000</v>
      </c>
    </row>
    <row r="89" spans="1:11" ht="13.5" customHeight="1" x14ac:dyDescent="0.25">
      <c r="A89" s="2" t="s">
        <v>176</v>
      </c>
      <c r="B89" s="2" t="s">
        <v>177</v>
      </c>
      <c r="C89" s="3">
        <v>66260.240000000005</v>
      </c>
      <c r="D89" s="3">
        <v>66260.240000000005</v>
      </c>
      <c r="E89" s="4"/>
      <c r="F89" s="3">
        <v>14896.42</v>
      </c>
      <c r="G89" s="3">
        <v>51363.82</v>
      </c>
      <c r="H89" s="4"/>
      <c r="I89" s="4"/>
      <c r="J89" s="4"/>
      <c r="K89" s="4"/>
    </row>
    <row r="90" spans="1:11" ht="13.5" customHeight="1" x14ac:dyDescent="0.25">
      <c r="A90" s="2" t="s">
        <v>178</v>
      </c>
      <c r="B90" s="2" t="s">
        <v>179</v>
      </c>
      <c r="C90" s="3">
        <v>20500</v>
      </c>
      <c r="D90" s="4"/>
      <c r="E90" s="3">
        <v>18000</v>
      </c>
      <c r="F90" s="3">
        <v>20417.419999999998</v>
      </c>
      <c r="G90" s="3">
        <v>2500</v>
      </c>
      <c r="H90" s="3">
        <v>156150</v>
      </c>
      <c r="I90" s="3">
        <v>2500</v>
      </c>
      <c r="J90" s="3">
        <v>2500</v>
      </c>
      <c r="K90" s="3">
        <v>2500</v>
      </c>
    </row>
    <row r="91" spans="1:11" ht="13.5" customHeight="1" x14ac:dyDescent="0.25">
      <c r="A91" s="2" t="s">
        <v>180</v>
      </c>
      <c r="B91" s="2" t="s">
        <v>181</v>
      </c>
      <c r="C91" s="3">
        <v>74737.69</v>
      </c>
      <c r="D91" s="3">
        <v>31137.69</v>
      </c>
      <c r="E91" s="3">
        <v>1600</v>
      </c>
      <c r="F91" s="3">
        <v>28837.3</v>
      </c>
      <c r="G91" s="3">
        <v>74100</v>
      </c>
      <c r="H91" s="3">
        <v>14500</v>
      </c>
      <c r="I91" s="3">
        <v>2500</v>
      </c>
      <c r="J91" s="3">
        <v>2500</v>
      </c>
      <c r="K91" s="3">
        <v>2500</v>
      </c>
    </row>
    <row r="92" spans="1:11" ht="13.5" customHeight="1" x14ac:dyDescent="0.25">
      <c r="A92" s="2" t="s">
        <v>182</v>
      </c>
      <c r="B92" s="2" t="s">
        <v>183</v>
      </c>
      <c r="C92" s="3">
        <v>64268.88</v>
      </c>
      <c r="D92" s="3">
        <v>41168.879999999997</v>
      </c>
      <c r="E92" s="4"/>
      <c r="F92" s="3">
        <v>10306.26</v>
      </c>
      <c r="G92" s="3">
        <v>131607.71</v>
      </c>
      <c r="H92" s="3">
        <v>27200</v>
      </c>
      <c r="I92" s="3">
        <v>2500</v>
      </c>
      <c r="J92" s="3">
        <v>2500</v>
      </c>
      <c r="K92" s="3">
        <v>2500</v>
      </c>
    </row>
    <row r="93" spans="1:11" ht="13.5" customHeight="1" x14ac:dyDescent="0.25">
      <c r="A93" s="2" t="s">
        <v>184</v>
      </c>
      <c r="B93" s="2" t="s">
        <v>185</v>
      </c>
      <c r="C93" s="3">
        <v>32805.58</v>
      </c>
      <c r="D93" s="3">
        <v>32805.58</v>
      </c>
      <c r="E93" s="4"/>
      <c r="F93" s="3">
        <v>19489.07</v>
      </c>
      <c r="G93" s="4"/>
      <c r="H93" s="4"/>
      <c r="I93" s="4"/>
      <c r="J93" s="4"/>
      <c r="K93" s="4"/>
    </row>
    <row r="94" spans="1:11" ht="13.5" customHeight="1" x14ac:dyDescent="0.25">
      <c r="A94" s="29" t="s">
        <v>186</v>
      </c>
      <c r="B94" s="2" t="s">
        <v>187</v>
      </c>
      <c r="C94" s="3">
        <v>0</v>
      </c>
      <c r="D94" s="4"/>
      <c r="E94" s="4"/>
      <c r="F94" s="3">
        <v>0</v>
      </c>
      <c r="G94" s="4"/>
      <c r="H94" s="4"/>
      <c r="I94" s="4"/>
      <c r="J94" s="4"/>
      <c r="K94" s="4"/>
    </row>
    <row r="95" spans="1:11" ht="13.5" customHeight="1" x14ac:dyDescent="0.25">
      <c r="A95" s="29" t="s">
        <v>188</v>
      </c>
      <c r="B95" s="2" t="s">
        <v>189</v>
      </c>
      <c r="C95" s="3">
        <v>0</v>
      </c>
      <c r="D95" s="4"/>
      <c r="E95" s="4"/>
      <c r="F95" s="3">
        <v>0</v>
      </c>
      <c r="G95" s="4"/>
      <c r="H95" s="4"/>
      <c r="I95" s="4"/>
      <c r="J95" s="4"/>
      <c r="K95" s="4"/>
    </row>
    <row r="96" spans="1:11" ht="13.5" customHeight="1" x14ac:dyDescent="0.25">
      <c r="A96" s="29" t="s">
        <v>190</v>
      </c>
      <c r="B96" s="2" t="s">
        <v>191</v>
      </c>
      <c r="C96" s="3">
        <v>413946.96</v>
      </c>
      <c r="D96" s="3">
        <v>389446.96</v>
      </c>
      <c r="E96" s="4"/>
      <c r="F96" s="3">
        <v>81319.320000000007</v>
      </c>
      <c r="G96" s="3">
        <v>357777.14</v>
      </c>
      <c r="H96" s="3">
        <v>17500</v>
      </c>
      <c r="I96" s="3">
        <v>12500</v>
      </c>
      <c r="J96" s="3">
        <v>12500</v>
      </c>
      <c r="K96" s="3">
        <v>12500</v>
      </c>
    </row>
    <row r="97" spans="1:11" ht="13.5" customHeight="1" x14ac:dyDescent="0.25">
      <c r="A97" s="29" t="s">
        <v>192</v>
      </c>
      <c r="B97" s="2" t="s">
        <v>193</v>
      </c>
      <c r="C97" s="4"/>
      <c r="D97" s="4"/>
      <c r="E97" s="4"/>
      <c r="F97" s="4"/>
      <c r="G97" s="4"/>
      <c r="H97" s="3">
        <v>0</v>
      </c>
      <c r="I97" s="3">
        <v>-165000</v>
      </c>
      <c r="J97" s="3">
        <v>-329000</v>
      </c>
      <c r="K97" s="3">
        <v>-329000</v>
      </c>
    </row>
    <row r="98" spans="1:11" ht="13.5" customHeight="1" x14ac:dyDescent="0.25">
      <c r="A98" s="2" t="s">
        <v>194</v>
      </c>
      <c r="B98" s="2" t="s">
        <v>195</v>
      </c>
      <c r="C98" s="3">
        <v>152317.95000000001</v>
      </c>
      <c r="D98" s="3">
        <v>76117.95</v>
      </c>
      <c r="E98" s="4"/>
      <c r="F98" s="3">
        <v>40785.360000000001</v>
      </c>
      <c r="G98" s="3">
        <v>192550</v>
      </c>
      <c r="H98" s="3">
        <v>111300</v>
      </c>
      <c r="I98" s="3">
        <v>10000</v>
      </c>
      <c r="J98" s="3">
        <v>10000</v>
      </c>
      <c r="K98" s="3">
        <v>10000</v>
      </c>
    </row>
    <row r="99" spans="1:11" ht="13.5" customHeight="1" x14ac:dyDescent="0.25">
      <c r="A99" s="2" t="s">
        <v>196</v>
      </c>
      <c r="B99" s="2" t="s">
        <v>197</v>
      </c>
      <c r="C99" s="3">
        <v>222363.3</v>
      </c>
      <c r="D99" s="3">
        <v>222363.3</v>
      </c>
      <c r="E99" s="4"/>
      <c r="F99" s="3">
        <v>0</v>
      </c>
      <c r="G99" s="3">
        <v>222363.3</v>
      </c>
      <c r="H99" s="4"/>
      <c r="I99" s="4"/>
      <c r="J99" s="4"/>
      <c r="K99" s="4"/>
    </row>
    <row r="100" spans="1:11" ht="13.5" customHeight="1" x14ac:dyDescent="0.25">
      <c r="A100" s="29" t="s">
        <v>198</v>
      </c>
      <c r="B100" s="2" t="s">
        <v>199</v>
      </c>
      <c r="C100" s="3">
        <v>19000</v>
      </c>
      <c r="D100" s="3">
        <v>7000</v>
      </c>
      <c r="E100" s="4"/>
      <c r="F100" s="3">
        <v>5254.21</v>
      </c>
      <c r="G100" s="3">
        <v>12000</v>
      </c>
      <c r="H100" s="3">
        <v>12000</v>
      </c>
      <c r="I100" s="3">
        <v>12000</v>
      </c>
      <c r="J100" s="3">
        <v>12000</v>
      </c>
      <c r="K100" s="3">
        <v>12000</v>
      </c>
    </row>
    <row r="101" spans="1:11" ht="13.5" customHeight="1" x14ac:dyDescent="0.25">
      <c r="A101" s="29" t="s">
        <v>200</v>
      </c>
      <c r="B101" s="2" t="s">
        <v>201</v>
      </c>
      <c r="C101" s="4"/>
      <c r="D101" s="4"/>
      <c r="E101" s="4"/>
      <c r="F101" s="4"/>
      <c r="G101" s="4"/>
      <c r="H101" s="3">
        <v>-70400</v>
      </c>
      <c r="I101" s="4"/>
      <c r="J101" s="4"/>
      <c r="K101" s="4"/>
    </row>
    <row r="102" spans="1:11" ht="13.5" customHeight="1" x14ac:dyDescent="0.25">
      <c r="A102" s="29" t="s">
        <v>202</v>
      </c>
      <c r="B102" s="2" t="s">
        <v>203</v>
      </c>
      <c r="C102" s="3">
        <v>25000</v>
      </c>
      <c r="D102" s="3">
        <v>11000</v>
      </c>
      <c r="E102" s="4"/>
      <c r="F102" s="3">
        <v>10618.37</v>
      </c>
      <c r="G102" s="3">
        <v>14000</v>
      </c>
      <c r="H102" s="3">
        <v>102600</v>
      </c>
      <c r="I102" s="3">
        <v>14000</v>
      </c>
      <c r="J102" s="3">
        <v>14000</v>
      </c>
      <c r="K102" s="3">
        <v>14000</v>
      </c>
    </row>
    <row r="103" spans="1:11" ht="13.5" customHeight="1" x14ac:dyDescent="0.25">
      <c r="A103" s="29" t="s">
        <v>204</v>
      </c>
      <c r="B103" s="2" t="s">
        <v>205</v>
      </c>
      <c r="C103" s="4"/>
      <c r="D103" s="4"/>
      <c r="E103" s="4"/>
      <c r="F103" s="4"/>
      <c r="G103" s="4"/>
      <c r="H103" s="3">
        <v>-70400</v>
      </c>
      <c r="I103" s="4"/>
      <c r="J103" s="4"/>
      <c r="K103" s="4"/>
    </row>
    <row r="104" spans="1:11" ht="13.5" customHeight="1" x14ac:dyDescent="0.25">
      <c r="A104" s="29" t="s">
        <v>206</v>
      </c>
      <c r="B104" s="2" t="s">
        <v>207</v>
      </c>
      <c r="C104" s="3">
        <v>22000</v>
      </c>
      <c r="D104" s="3">
        <v>9000</v>
      </c>
      <c r="E104" s="4"/>
      <c r="F104" s="3">
        <v>10603.09</v>
      </c>
      <c r="G104" s="3">
        <v>13000</v>
      </c>
      <c r="H104" s="3">
        <v>100400</v>
      </c>
      <c r="I104" s="3">
        <v>13000</v>
      </c>
      <c r="J104" s="3">
        <v>13000</v>
      </c>
      <c r="K104" s="3">
        <v>13000</v>
      </c>
    </row>
    <row r="105" spans="1:11" ht="13.5" customHeight="1" x14ac:dyDescent="0.25">
      <c r="A105" s="29" t="s">
        <v>208</v>
      </c>
      <c r="B105" s="2" t="s">
        <v>209</v>
      </c>
      <c r="C105" s="4"/>
      <c r="D105" s="4"/>
      <c r="E105" s="4"/>
      <c r="F105" s="4"/>
      <c r="G105" s="4"/>
      <c r="H105" s="3">
        <v>-70400</v>
      </c>
      <c r="I105" s="4"/>
      <c r="J105" s="4"/>
      <c r="K105" s="4"/>
    </row>
    <row r="106" spans="1:11" ht="13.5" customHeight="1" x14ac:dyDescent="0.25">
      <c r="A106" s="29" t="s">
        <v>210</v>
      </c>
      <c r="B106" s="2" t="s">
        <v>211</v>
      </c>
      <c r="C106" s="3">
        <v>21500</v>
      </c>
      <c r="D106" s="3">
        <v>1500</v>
      </c>
      <c r="E106" s="4"/>
      <c r="F106" s="3">
        <v>0</v>
      </c>
      <c r="G106" s="3">
        <v>10000</v>
      </c>
      <c r="H106" s="3">
        <v>91400</v>
      </c>
      <c r="I106" s="3">
        <v>10000</v>
      </c>
      <c r="J106" s="3">
        <v>10000</v>
      </c>
      <c r="K106" s="3">
        <v>10000</v>
      </c>
    </row>
    <row r="107" spans="1:11" ht="13.5" customHeight="1" x14ac:dyDescent="0.25">
      <c r="A107" s="29" t="s">
        <v>212</v>
      </c>
      <c r="B107" s="2" t="s">
        <v>213</v>
      </c>
      <c r="C107" s="4"/>
      <c r="D107" s="4"/>
      <c r="E107" s="4"/>
      <c r="F107" s="4"/>
      <c r="G107" s="4"/>
      <c r="H107" s="3">
        <v>-70400</v>
      </c>
      <c r="I107" s="4"/>
      <c r="J107" s="4"/>
      <c r="K107" s="4"/>
    </row>
    <row r="108" spans="1:11" ht="13.5" customHeight="1" x14ac:dyDescent="0.25">
      <c r="A108" s="29" t="s">
        <v>214</v>
      </c>
      <c r="B108" s="2" t="s">
        <v>215</v>
      </c>
      <c r="C108" s="3">
        <v>16000</v>
      </c>
      <c r="D108" s="3">
        <v>3000</v>
      </c>
      <c r="E108" s="4"/>
      <c r="F108" s="3">
        <v>5165.6899999999996</v>
      </c>
      <c r="G108" s="3">
        <v>13000</v>
      </c>
      <c r="H108" s="3">
        <v>112400</v>
      </c>
      <c r="I108" s="3">
        <v>13000</v>
      </c>
      <c r="J108" s="3">
        <v>13000</v>
      </c>
      <c r="K108" s="3">
        <v>13000</v>
      </c>
    </row>
    <row r="109" spans="1:11" ht="13.5" customHeight="1" x14ac:dyDescent="0.25">
      <c r="A109" s="29" t="s">
        <v>216</v>
      </c>
      <c r="B109" s="2" t="s">
        <v>217</v>
      </c>
      <c r="C109" s="4"/>
      <c r="D109" s="4"/>
      <c r="E109" s="4"/>
      <c r="F109" s="4"/>
      <c r="G109" s="4"/>
      <c r="H109" s="3">
        <v>-70400</v>
      </c>
      <c r="I109" s="4"/>
      <c r="J109" s="4"/>
      <c r="K109" s="4"/>
    </row>
    <row r="110" spans="1:11" ht="13.5" customHeight="1" x14ac:dyDescent="0.25">
      <c r="A110" s="29" t="s">
        <v>218</v>
      </c>
      <c r="B110" s="2" t="s">
        <v>219</v>
      </c>
      <c r="C110" s="3">
        <v>13000</v>
      </c>
      <c r="D110" s="4"/>
      <c r="E110" s="4"/>
      <c r="F110" s="3">
        <v>3130.08</v>
      </c>
      <c r="G110" s="3">
        <v>13000</v>
      </c>
      <c r="H110" s="3">
        <v>100400</v>
      </c>
      <c r="I110" s="3">
        <v>13000</v>
      </c>
      <c r="J110" s="3">
        <v>13000</v>
      </c>
      <c r="K110" s="3">
        <v>13000</v>
      </c>
    </row>
    <row r="111" spans="1:11" ht="13.5" customHeight="1" x14ac:dyDescent="0.25">
      <c r="A111" s="29" t="s">
        <v>220</v>
      </c>
      <c r="B111" s="2" t="s">
        <v>221</v>
      </c>
      <c r="C111" s="4"/>
      <c r="D111" s="4"/>
      <c r="E111" s="4"/>
      <c r="F111" s="4"/>
      <c r="G111" s="4"/>
      <c r="H111" s="3">
        <v>-70400</v>
      </c>
      <c r="I111" s="4"/>
      <c r="J111" s="4"/>
      <c r="K111" s="4"/>
    </row>
    <row r="112" spans="1:11" ht="13.5" customHeight="1" x14ac:dyDescent="0.25">
      <c r="A112" s="2" t="s">
        <v>222</v>
      </c>
      <c r="B112" s="2" t="s">
        <v>223</v>
      </c>
      <c r="C112" s="3">
        <v>38921.01</v>
      </c>
      <c r="D112" s="3">
        <v>13921.01</v>
      </c>
      <c r="E112" s="4"/>
      <c r="F112" s="3">
        <v>8953.56</v>
      </c>
      <c r="G112" s="3">
        <v>25000</v>
      </c>
      <c r="H112" s="3">
        <v>25000</v>
      </c>
      <c r="I112" s="3">
        <v>25000</v>
      </c>
      <c r="J112" s="3">
        <v>25000</v>
      </c>
      <c r="K112" s="3">
        <v>25000</v>
      </c>
    </row>
    <row r="113" spans="1:11" ht="13.5" customHeight="1" x14ac:dyDescent="0.25">
      <c r="A113" s="2" t="s">
        <v>224</v>
      </c>
      <c r="B113" s="2" t="s">
        <v>225</v>
      </c>
      <c r="C113" s="3">
        <v>171911.72</v>
      </c>
      <c r="D113" s="3">
        <v>63111.72</v>
      </c>
      <c r="E113" s="3">
        <v>1600</v>
      </c>
      <c r="F113" s="3">
        <v>12110.22</v>
      </c>
      <c r="G113" s="3">
        <v>168451.5</v>
      </c>
      <c r="H113" s="3">
        <v>2500</v>
      </c>
      <c r="I113" s="3">
        <v>2500</v>
      </c>
      <c r="J113" s="3">
        <v>2500</v>
      </c>
      <c r="K113" s="4"/>
    </row>
    <row r="114" spans="1:11" ht="13.5" customHeight="1" x14ac:dyDescent="0.25">
      <c r="A114" s="29" t="s">
        <v>226</v>
      </c>
      <c r="B114" s="2" t="s">
        <v>227</v>
      </c>
      <c r="C114" s="3">
        <v>90169.07</v>
      </c>
      <c r="D114" s="3">
        <v>32169.07</v>
      </c>
      <c r="E114" s="4"/>
      <c r="F114" s="3">
        <v>957.95</v>
      </c>
      <c r="G114" s="3">
        <v>30000</v>
      </c>
      <c r="H114" s="3">
        <v>194400</v>
      </c>
      <c r="I114" s="3">
        <v>10000</v>
      </c>
      <c r="J114" s="3">
        <v>5000</v>
      </c>
      <c r="K114" s="4"/>
    </row>
    <row r="115" spans="1:11" ht="13.5" customHeight="1" x14ac:dyDescent="0.25">
      <c r="A115" s="29" t="s">
        <v>228</v>
      </c>
      <c r="B115" s="2" t="s">
        <v>229</v>
      </c>
      <c r="C115" s="4"/>
      <c r="D115" s="4"/>
      <c r="E115" s="4"/>
      <c r="F115" s="4"/>
      <c r="G115" s="4"/>
      <c r="H115" s="3">
        <v>-137500</v>
      </c>
      <c r="I115" s="4"/>
      <c r="J115" s="4"/>
      <c r="K115" s="4"/>
    </row>
    <row r="116" spans="1:11" ht="13.5" customHeight="1" x14ac:dyDescent="0.25">
      <c r="A116" s="2" t="s">
        <v>230</v>
      </c>
      <c r="B116" s="2" t="s">
        <v>231</v>
      </c>
      <c r="C116" s="3">
        <v>264409.76</v>
      </c>
      <c r="D116" s="3">
        <v>264409.76</v>
      </c>
      <c r="E116" s="4"/>
      <c r="F116" s="3">
        <v>171211.97</v>
      </c>
      <c r="G116" s="3">
        <v>93087.74</v>
      </c>
      <c r="H116" s="4"/>
      <c r="I116" s="4"/>
      <c r="J116" s="4"/>
      <c r="K116" s="4"/>
    </row>
    <row r="117" spans="1:11" ht="13.5" customHeight="1" x14ac:dyDescent="0.25">
      <c r="A117" s="2" t="s">
        <v>232</v>
      </c>
      <c r="B117" s="2" t="s">
        <v>233</v>
      </c>
      <c r="C117" s="3">
        <v>576678.90999999992</v>
      </c>
      <c r="D117" s="3">
        <v>576678.90999999992</v>
      </c>
      <c r="E117" s="4"/>
      <c r="F117" s="3">
        <v>534902.88000000035</v>
      </c>
      <c r="G117" s="3">
        <v>41776.03</v>
      </c>
      <c r="H117" s="4"/>
      <c r="I117" s="4"/>
      <c r="J117" s="4"/>
      <c r="K117" s="4"/>
    </row>
    <row r="118" spans="1:11" ht="13.5" customHeight="1" x14ac:dyDescent="0.25">
      <c r="A118" s="29" t="s">
        <v>234</v>
      </c>
      <c r="B118" s="2" t="s">
        <v>235</v>
      </c>
      <c r="C118" s="3">
        <v>2600</v>
      </c>
      <c r="D118" s="4"/>
      <c r="E118" s="3">
        <v>2600</v>
      </c>
      <c r="F118" s="3">
        <v>2597.77</v>
      </c>
      <c r="G118" s="3">
        <v>20000</v>
      </c>
      <c r="H118" s="3">
        <v>220000</v>
      </c>
      <c r="I118" s="3">
        <v>40000</v>
      </c>
      <c r="J118" s="3">
        <v>45000</v>
      </c>
      <c r="K118" s="3">
        <v>45000</v>
      </c>
    </row>
    <row r="119" spans="1:11" ht="13.5" customHeight="1" x14ac:dyDescent="0.25">
      <c r="A119" s="29" t="s">
        <v>236</v>
      </c>
      <c r="B119" s="2" t="s">
        <v>237</v>
      </c>
      <c r="C119" s="4"/>
      <c r="D119" s="4"/>
      <c r="E119" s="4"/>
      <c r="F119" s="4"/>
      <c r="G119" s="4"/>
      <c r="H119" s="3">
        <v>-142400</v>
      </c>
      <c r="I119" s="4"/>
      <c r="J119" s="4"/>
      <c r="K119" s="4"/>
    </row>
    <row r="120" spans="1:11" ht="13.5" customHeight="1" x14ac:dyDescent="0.25">
      <c r="A120" s="2" t="s">
        <v>238</v>
      </c>
      <c r="B120" s="2" t="s">
        <v>239</v>
      </c>
      <c r="C120" s="4"/>
      <c r="D120" s="4"/>
      <c r="E120" s="4"/>
      <c r="F120" s="4"/>
      <c r="G120" s="3">
        <v>22000</v>
      </c>
      <c r="H120" s="3">
        <v>54500</v>
      </c>
      <c r="I120" s="3">
        <v>10000</v>
      </c>
      <c r="J120" s="3">
        <v>10000</v>
      </c>
      <c r="K120" s="3">
        <v>10000</v>
      </c>
    </row>
    <row r="121" spans="1:11" ht="13.5" customHeight="1" x14ac:dyDescent="0.25">
      <c r="A121" s="2" t="s">
        <v>240</v>
      </c>
      <c r="B121" s="2" t="s">
        <v>241</v>
      </c>
      <c r="C121" s="3">
        <v>32000</v>
      </c>
      <c r="D121" s="4"/>
      <c r="E121" s="3">
        <v>-18000</v>
      </c>
      <c r="F121" s="3">
        <v>2538.1</v>
      </c>
      <c r="G121" s="3">
        <v>43762</v>
      </c>
      <c r="H121" s="3">
        <v>50000</v>
      </c>
      <c r="I121" s="3">
        <v>50000</v>
      </c>
      <c r="J121" s="3">
        <v>50000</v>
      </c>
      <c r="K121" s="3">
        <v>50000</v>
      </c>
    </row>
    <row r="122" spans="1:11" ht="13.5" customHeight="1" x14ac:dyDescent="0.25">
      <c r="A122" s="2" t="s">
        <v>242</v>
      </c>
      <c r="B122" s="2" t="s">
        <v>243</v>
      </c>
      <c r="C122" s="3">
        <v>10000</v>
      </c>
      <c r="D122" s="4"/>
      <c r="E122" s="4"/>
      <c r="F122" s="3">
        <v>0</v>
      </c>
      <c r="G122" s="3">
        <v>10000</v>
      </c>
      <c r="H122" s="3">
        <v>10000</v>
      </c>
      <c r="I122" s="3">
        <v>10000</v>
      </c>
      <c r="J122" s="3">
        <v>10000</v>
      </c>
      <c r="K122" s="3">
        <v>10000</v>
      </c>
    </row>
    <row r="123" spans="1:11" s="6" customFormat="1" ht="13.5" customHeight="1" x14ac:dyDescent="0.25">
      <c r="A123" s="9" t="s">
        <v>1108</v>
      </c>
      <c r="B123" s="9"/>
      <c r="C123" s="10"/>
      <c r="D123" s="11"/>
      <c r="E123" s="11"/>
      <c r="F123" s="10">
        <f t="shared" ref="F123:J123" si="2">SUM(F81,F83,F85:F94,F96,F98:F100,F102,F104,F106,F108,F110,F112:F114,F116:F118,F120:F122)</f>
        <v>1204994.2500000005</v>
      </c>
      <c r="G123" s="10">
        <f t="shared" si="2"/>
        <v>2001432.1500000001</v>
      </c>
      <c r="H123" s="10">
        <f t="shared" si="2"/>
        <v>2846300</v>
      </c>
      <c r="I123" s="10">
        <f t="shared" si="2"/>
        <v>459500</v>
      </c>
      <c r="J123" s="10">
        <f t="shared" si="2"/>
        <v>1342000</v>
      </c>
      <c r="K123" s="10">
        <f>SUM(K81,K83,K85:K94,K96,K98:K100,K102,K104,K106,K108,K110,K112:K114,K116:K118,K120:K122)</f>
        <v>1272000</v>
      </c>
    </row>
    <row r="124" spans="1:11" ht="13.5" customHeight="1" x14ac:dyDescent="0.25">
      <c r="A124" s="2"/>
      <c r="B124" s="2"/>
      <c r="C124" s="3"/>
      <c r="D124" s="4"/>
      <c r="E124" s="4"/>
      <c r="F124" s="3"/>
      <c r="G124" s="3"/>
      <c r="H124" s="3"/>
      <c r="I124" s="3"/>
      <c r="J124" s="3"/>
      <c r="K124" s="3"/>
    </row>
    <row r="125" spans="1:11" ht="13.5" customHeight="1" x14ac:dyDescent="0.25">
      <c r="A125" s="2"/>
      <c r="B125" s="2"/>
      <c r="C125" s="3"/>
      <c r="D125" s="4"/>
      <c r="E125" s="4"/>
      <c r="F125" s="3"/>
      <c r="G125" s="3"/>
      <c r="H125" s="3"/>
      <c r="I125" s="3"/>
      <c r="J125" s="3"/>
      <c r="K125" s="3"/>
    </row>
    <row r="126" spans="1:11" ht="13.5" customHeight="1" x14ac:dyDescent="0.25">
      <c r="A126" s="2" t="s">
        <v>244</v>
      </c>
      <c r="B126" s="2" t="s">
        <v>245</v>
      </c>
      <c r="C126" s="3">
        <v>0</v>
      </c>
      <c r="D126" s="4"/>
      <c r="E126" s="4"/>
      <c r="F126" s="3">
        <v>-1130.5</v>
      </c>
      <c r="G126" s="3">
        <v>25000</v>
      </c>
      <c r="H126" s="4"/>
      <c r="I126" s="4"/>
      <c r="J126" s="4"/>
      <c r="K126" s="4"/>
    </row>
    <row r="127" spans="1:11" ht="13.5" customHeight="1" x14ac:dyDescent="0.25">
      <c r="A127" s="2" t="s">
        <v>246</v>
      </c>
      <c r="B127" s="2" t="s">
        <v>247</v>
      </c>
      <c r="C127" s="3">
        <v>162730.81</v>
      </c>
      <c r="D127" s="3">
        <v>162730.81</v>
      </c>
      <c r="E127" s="4"/>
      <c r="F127" s="3">
        <v>23493.43</v>
      </c>
      <c r="G127" s="3">
        <v>139237.38</v>
      </c>
      <c r="H127" s="4"/>
      <c r="I127" s="4"/>
      <c r="J127" s="4"/>
      <c r="K127" s="4"/>
    </row>
    <row r="128" spans="1:11" ht="13.5" customHeight="1" x14ac:dyDescent="0.25">
      <c r="A128" s="2" t="s">
        <v>248</v>
      </c>
      <c r="B128" s="2" t="s">
        <v>249</v>
      </c>
      <c r="C128" s="3">
        <v>225414.63</v>
      </c>
      <c r="D128" s="3">
        <v>225414.63</v>
      </c>
      <c r="E128" s="4"/>
      <c r="F128" s="3">
        <v>6469</v>
      </c>
      <c r="G128" s="4"/>
      <c r="H128" s="4"/>
      <c r="I128" s="4"/>
      <c r="J128" s="4"/>
      <c r="K128" s="4"/>
    </row>
    <row r="129" spans="1:11" ht="13.5" customHeight="1" x14ac:dyDescent="0.25">
      <c r="A129" s="2" t="s">
        <v>250</v>
      </c>
      <c r="B129" s="2" t="s">
        <v>251</v>
      </c>
      <c r="C129" s="3">
        <v>2100000</v>
      </c>
      <c r="D129" s="3">
        <v>100000</v>
      </c>
      <c r="E129" s="4"/>
      <c r="F129" s="3">
        <v>252364.52</v>
      </c>
      <c r="G129" s="3">
        <v>1847635.48</v>
      </c>
      <c r="H129" s="3">
        <v>500000</v>
      </c>
      <c r="I129" s="4"/>
      <c r="J129" s="4"/>
      <c r="K129" s="4"/>
    </row>
    <row r="130" spans="1:11" ht="13.5" customHeight="1" x14ac:dyDescent="0.25">
      <c r="A130" s="2" t="s">
        <v>252</v>
      </c>
      <c r="B130" s="2" t="s">
        <v>253</v>
      </c>
      <c r="C130" s="3">
        <v>1618990.42</v>
      </c>
      <c r="D130" s="3">
        <v>1588990.42</v>
      </c>
      <c r="E130" s="3">
        <v>30000</v>
      </c>
      <c r="F130" s="3">
        <v>1194225.4400000002</v>
      </c>
      <c r="G130" s="3">
        <v>675895.48</v>
      </c>
      <c r="H130" s="4"/>
      <c r="I130" s="4"/>
      <c r="J130" s="4"/>
      <c r="K130" s="4"/>
    </row>
    <row r="131" spans="1:11" ht="13.5" customHeight="1" x14ac:dyDescent="0.25">
      <c r="A131" s="2" t="s">
        <v>254</v>
      </c>
      <c r="B131" s="2" t="s">
        <v>255</v>
      </c>
      <c r="C131" s="3">
        <v>30000</v>
      </c>
      <c r="D131" s="3">
        <v>30000</v>
      </c>
      <c r="E131" s="4"/>
      <c r="F131" s="3">
        <v>26682.98</v>
      </c>
      <c r="G131" s="4"/>
      <c r="H131" s="3">
        <v>35000</v>
      </c>
      <c r="I131" s="4"/>
      <c r="J131" s="4"/>
      <c r="K131" s="4"/>
    </row>
    <row r="132" spans="1:11" ht="13.5" customHeight="1" x14ac:dyDescent="0.25">
      <c r="A132" s="2" t="s">
        <v>256</v>
      </c>
      <c r="B132" s="2" t="s">
        <v>257</v>
      </c>
      <c r="C132" s="4"/>
      <c r="D132" s="4"/>
      <c r="E132" s="4"/>
      <c r="F132" s="4"/>
      <c r="G132" s="3">
        <v>25000</v>
      </c>
      <c r="H132" s="4"/>
      <c r="I132" s="4"/>
      <c r="J132" s="4"/>
      <c r="K132" s="4"/>
    </row>
    <row r="133" spans="1:11" ht="13.5" customHeight="1" x14ac:dyDescent="0.25">
      <c r="A133" s="2" t="s">
        <v>258</v>
      </c>
      <c r="B133" s="2" t="s">
        <v>259</v>
      </c>
      <c r="C133" s="4"/>
      <c r="D133" s="4"/>
      <c r="E133" s="4"/>
      <c r="F133" s="4"/>
      <c r="G133" s="4"/>
      <c r="H133" s="3">
        <v>20000</v>
      </c>
      <c r="I133" s="4"/>
      <c r="J133" s="4"/>
      <c r="K133" s="4"/>
    </row>
    <row r="134" spans="1:11" ht="13.5" customHeight="1" x14ac:dyDescent="0.25">
      <c r="A134" s="2" t="s">
        <v>260</v>
      </c>
      <c r="B134" s="2" t="s">
        <v>261</v>
      </c>
      <c r="C134" s="4"/>
      <c r="D134" s="4"/>
      <c r="E134" s="4"/>
      <c r="F134" s="4"/>
      <c r="G134" s="4"/>
      <c r="H134" s="3">
        <v>165000</v>
      </c>
      <c r="I134" s="4"/>
      <c r="J134" s="4"/>
      <c r="K134" s="4"/>
    </row>
    <row r="135" spans="1:11" ht="13.5" customHeight="1" x14ac:dyDescent="0.25">
      <c r="A135" s="2" t="s">
        <v>262</v>
      </c>
      <c r="B135" s="2" t="s">
        <v>263</v>
      </c>
      <c r="C135" s="3">
        <v>5000</v>
      </c>
      <c r="D135" s="4"/>
      <c r="E135" s="4"/>
      <c r="F135" s="3">
        <v>0</v>
      </c>
      <c r="G135" s="3">
        <v>5000</v>
      </c>
      <c r="H135" s="3">
        <v>5000</v>
      </c>
      <c r="I135" s="3">
        <v>5000</v>
      </c>
      <c r="J135" s="3">
        <v>5000</v>
      </c>
      <c r="K135" s="3">
        <v>5000</v>
      </c>
    </row>
    <row r="136" spans="1:11" ht="13.5" customHeight="1" x14ac:dyDescent="0.25">
      <c r="A136" s="2" t="s">
        <v>264</v>
      </c>
      <c r="B136" s="2" t="s">
        <v>265</v>
      </c>
      <c r="C136" s="4"/>
      <c r="D136" s="4"/>
      <c r="E136" s="4"/>
      <c r="F136" s="4"/>
      <c r="G136" s="3">
        <v>10000</v>
      </c>
      <c r="H136" s="4"/>
      <c r="I136" s="4"/>
      <c r="J136" s="4"/>
      <c r="K136" s="4"/>
    </row>
    <row r="137" spans="1:11" ht="13.5" customHeight="1" x14ac:dyDescent="0.25">
      <c r="A137" s="2" t="s">
        <v>266</v>
      </c>
      <c r="B137" s="2" t="s">
        <v>267</v>
      </c>
      <c r="C137" s="3">
        <v>7065.6</v>
      </c>
      <c r="D137" s="3">
        <v>7065.6</v>
      </c>
      <c r="E137" s="4"/>
      <c r="F137" s="3">
        <v>7065.6</v>
      </c>
      <c r="G137" s="4"/>
      <c r="H137" s="4"/>
      <c r="I137" s="4"/>
      <c r="J137" s="4"/>
      <c r="K137" s="4"/>
    </row>
    <row r="138" spans="1:11" ht="13.5" customHeight="1" x14ac:dyDescent="0.25">
      <c r="A138" s="2" t="s">
        <v>268</v>
      </c>
      <c r="B138" s="2" t="s">
        <v>269</v>
      </c>
      <c r="C138" s="3">
        <v>50000</v>
      </c>
      <c r="D138" s="3">
        <v>0</v>
      </c>
      <c r="E138" s="4"/>
      <c r="F138" s="3">
        <v>0</v>
      </c>
      <c r="G138" s="3">
        <v>0</v>
      </c>
      <c r="H138" s="4"/>
      <c r="I138" s="4"/>
      <c r="J138" s="4"/>
      <c r="K138" s="4"/>
    </row>
    <row r="139" spans="1:11" ht="13.5" customHeight="1" x14ac:dyDescent="0.25">
      <c r="A139" s="2" t="s">
        <v>270</v>
      </c>
      <c r="B139" s="2" t="s">
        <v>271</v>
      </c>
      <c r="C139" s="3">
        <v>3790</v>
      </c>
      <c r="D139" s="3">
        <v>3790</v>
      </c>
      <c r="E139" s="4"/>
      <c r="F139" s="3">
        <v>3790</v>
      </c>
      <c r="G139" s="4"/>
      <c r="H139" s="4"/>
      <c r="I139" s="4"/>
      <c r="J139" s="4"/>
      <c r="K139" s="4"/>
    </row>
    <row r="140" spans="1:11" ht="13.5" customHeight="1" x14ac:dyDescent="0.25">
      <c r="A140" s="2" t="s">
        <v>272</v>
      </c>
      <c r="B140" s="2" t="s">
        <v>273</v>
      </c>
      <c r="C140" s="3">
        <v>9632.61</v>
      </c>
      <c r="D140" s="3">
        <v>9632.61</v>
      </c>
      <c r="E140" s="4"/>
      <c r="F140" s="3">
        <v>0</v>
      </c>
      <c r="G140" s="3">
        <v>9600</v>
      </c>
      <c r="H140" s="4"/>
      <c r="I140" s="4"/>
      <c r="J140" s="4"/>
      <c r="K140" s="4"/>
    </row>
    <row r="141" spans="1:11" ht="13.5" customHeight="1" x14ac:dyDescent="0.25">
      <c r="A141" s="2" t="s">
        <v>274</v>
      </c>
      <c r="B141" s="2" t="s">
        <v>275</v>
      </c>
      <c r="C141" s="4"/>
      <c r="D141" s="4"/>
      <c r="E141" s="4"/>
      <c r="F141" s="4"/>
      <c r="G141" s="4"/>
      <c r="H141" s="4"/>
      <c r="I141" s="4"/>
      <c r="J141" s="3">
        <v>20000</v>
      </c>
      <c r="K141" s="4"/>
    </row>
    <row r="142" spans="1:11" ht="13.5" customHeight="1" x14ac:dyDescent="0.25">
      <c r="A142" s="2" t="s">
        <v>276</v>
      </c>
      <c r="B142" s="2" t="s">
        <v>277</v>
      </c>
      <c r="C142" s="4"/>
      <c r="D142" s="4"/>
      <c r="E142" s="4"/>
      <c r="F142" s="4"/>
      <c r="G142" s="4"/>
      <c r="H142" s="4"/>
      <c r="I142" s="4"/>
      <c r="J142" s="4"/>
      <c r="K142" s="3">
        <v>20000</v>
      </c>
    </row>
    <row r="143" spans="1:11" ht="13.5" customHeight="1" x14ac:dyDescent="0.25">
      <c r="A143" s="2" t="s">
        <v>278</v>
      </c>
      <c r="B143" s="2" t="s">
        <v>279</v>
      </c>
      <c r="C143" s="3">
        <v>29484.880000000001</v>
      </c>
      <c r="D143" s="3">
        <v>16210</v>
      </c>
      <c r="E143" s="3">
        <v>13274.88</v>
      </c>
      <c r="F143" s="3">
        <v>0</v>
      </c>
      <c r="G143" s="3">
        <v>129484.88</v>
      </c>
      <c r="H143" s="3">
        <v>750000</v>
      </c>
      <c r="I143" s="3">
        <v>1450000</v>
      </c>
      <c r="J143" s="3">
        <v>3300000</v>
      </c>
      <c r="K143" s="3">
        <v>3300000</v>
      </c>
    </row>
    <row r="144" spans="1:11" ht="13.5" customHeight="1" x14ac:dyDescent="0.25">
      <c r="A144" s="2" t="s">
        <v>280</v>
      </c>
      <c r="B144" s="2" t="s">
        <v>281</v>
      </c>
      <c r="C144" s="4"/>
      <c r="D144" s="4"/>
      <c r="E144" s="4"/>
      <c r="F144" s="4"/>
      <c r="G144" s="3">
        <v>20000</v>
      </c>
      <c r="H144" s="3">
        <v>150000</v>
      </c>
      <c r="I144" s="3">
        <v>2050000</v>
      </c>
      <c r="J144" s="4"/>
      <c r="K144" s="4"/>
    </row>
    <row r="145" spans="1:11" ht="13.5" customHeight="1" x14ac:dyDescent="0.25">
      <c r="A145" s="2" t="s">
        <v>282</v>
      </c>
      <c r="B145" s="2" t="s">
        <v>283</v>
      </c>
      <c r="C145" s="4"/>
      <c r="D145" s="4"/>
      <c r="E145" s="4"/>
      <c r="F145" s="4"/>
      <c r="G145" s="4"/>
      <c r="H145" s="3">
        <v>150000</v>
      </c>
      <c r="I145" s="4"/>
      <c r="J145" s="4"/>
      <c r="K145" s="4"/>
    </row>
    <row r="146" spans="1:11" s="6" customFormat="1" ht="13.5" customHeight="1" x14ac:dyDescent="0.25">
      <c r="A146" s="9" t="s">
        <v>1109</v>
      </c>
      <c r="B146" s="9"/>
      <c r="C146" s="11"/>
      <c r="D146" s="11"/>
      <c r="E146" s="11"/>
      <c r="F146" s="10">
        <f t="shared" ref="F146:J146" si="3">SUM(F126:F145)</f>
        <v>1512960.4700000002</v>
      </c>
      <c r="G146" s="10">
        <f t="shared" si="3"/>
        <v>2886853.2199999997</v>
      </c>
      <c r="H146" s="10">
        <f t="shared" si="3"/>
        <v>1775000</v>
      </c>
      <c r="I146" s="10">
        <f t="shared" si="3"/>
        <v>3505000</v>
      </c>
      <c r="J146" s="10">
        <f t="shared" si="3"/>
        <v>3325000</v>
      </c>
      <c r="K146" s="10">
        <f>SUM(K126:K145)</f>
        <v>3325000</v>
      </c>
    </row>
    <row r="147" spans="1:11" ht="13.5" customHeight="1" x14ac:dyDescent="0.25">
      <c r="A147" s="2"/>
      <c r="B147" s="2"/>
      <c r="C147" s="4"/>
      <c r="D147" s="4"/>
      <c r="E147" s="4"/>
      <c r="F147" s="4"/>
      <c r="G147" s="4"/>
      <c r="H147" s="3"/>
      <c r="I147" s="4"/>
      <c r="J147" s="4"/>
      <c r="K147" s="4"/>
    </row>
    <row r="148" spans="1:11" ht="13.5" customHeight="1" x14ac:dyDescent="0.25">
      <c r="A148" s="2"/>
      <c r="B148" s="2"/>
      <c r="C148" s="4"/>
      <c r="D148" s="4"/>
      <c r="E148" s="4"/>
      <c r="F148" s="4"/>
      <c r="G148" s="4"/>
      <c r="H148" s="3"/>
      <c r="I148" s="4"/>
      <c r="J148" s="4"/>
      <c r="K148" s="4"/>
    </row>
    <row r="149" spans="1:11" ht="13.5" customHeight="1" x14ac:dyDescent="0.25">
      <c r="A149" s="2" t="s">
        <v>284</v>
      </c>
      <c r="B149" s="2" t="s">
        <v>285</v>
      </c>
      <c r="C149" s="3">
        <v>0</v>
      </c>
      <c r="D149" s="4"/>
      <c r="E149" s="4"/>
      <c r="F149" s="3">
        <v>0</v>
      </c>
      <c r="G149" s="3">
        <v>0</v>
      </c>
      <c r="H149" s="4"/>
      <c r="I149" s="4"/>
      <c r="J149" s="4"/>
      <c r="K149" s="4"/>
    </row>
    <row r="150" spans="1:11" ht="13.5" customHeight="1" x14ac:dyDescent="0.25">
      <c r="A150" s="2" t="s">
        <v>286</v>
      </c>
      <c r="B150" s="2" t="s">
        <v>287</v>
      </c>
      <c r="C150" s="3">
        <v>32780</v>
      </c>
      <c r="D150" s="3">
        <v>9300</v>
      </c>
      <c r="E150" s="3">
        <v>9480</v>
      </c>
      <c r="F150" s="3">
        <v>31062.86</v>
      </c>
      <c r="G150" s="3">
        <v>20000</v>
      </c>
      <c r="H150" s="3">
        <v>23000</v>
      </c>
      <c r="I150" s="3">
        <v>14000</v>
      </c>
      <c r="J150" s="3">
        <v>14000</v>
      </c>
      <c r="K150" s="3">
        <v>14000</v>
      </c>
    </row>
    <row r="151" spans="1:11" ht="13.5" customHeight="1" x14ac:dyDescent="0.25">
      <c r="A151" s="2" t="s">
        <v>288</v>
      </c>
      <c r="B151" s="2" t="s">
        <v>289</v>
      </c>
      <c r="C151" s="3">
        <v>20408.169999999998</v>
      </c>
      <c r="D151" s="3">
        <v>7708.17</v>
      </c>
      <c r="E151" s="3">
        <v>700</v>
      </c>
      <c r="F151" s="3">
        <v>20289.64</v>
      </c>
      <c r="G151" s="3">
        <v>32000</v>
      </c>
      <c r="H151" s="3">
        <v>6000</v>
      </c>
      <c r="I151" s="3">
        <v>6000</v>
      </c>
      <c r="J151" s="3">
        <v>6000</v>
      </c>
      <c r="K151" s="3">
        <v>6000</v>
      </c>
    </row>
    <row r="152" spans="1:11" ht="13.5" customHeight="1" x14ac:dyDescent="0.25">
      <c r="A152" s="2" t="s">
        <v>290</v>
      </c>
      <c r="B152" s="2" t="s">
        <v>291</v>
      </c>
      <c r="C152" s="3">
        <v>2302.6</v>
      </c>
      <c r="D152" s="3">
        <v>1002.6</v>
      </c>
      <c r="E152" s="3">
        <v>-700</v>
      </c>
      <c r="F152" s="3">
        <v>0</v>
      </c>
      <c r="G152" s="3">
        <v>2000</v>
      </c>
      <c r="H152" s="3">
        <v>2000</v>
      </c>
      <c r="I152" s="3">
        <v>2000</v>
      </c>
      <c r="J152" s="3">
        <v>2000</v>
      </c>
      <c r="K152" s="3">
        <v>2000</v>
      </c>
    </row>
    <row r="153" spans="1:11" ht="13.5" customHeight="1" x14ac:dyDescent="0.25">
      <c r="A153" s="2" t="s">
        <v>292</v>
      </c>
      <c r="B153" s="2" t="s">
        <v>293</v>
      </c>
      <c r="C153" s="3">
        <v>24328.639999999999</v>
      </c>
      <c r="D153" s="3">
        <v>24328.639999999999</v>
      </c>
      <c r="E153" s="4"/>
      <c r="F153" s="3">
        <v>24082.81</v>
      </c>
      <c r="G153" s="4"/>
      <c r="H153" s="4"/>
      <c r="I153" s="4"/>
      <c r="J153" s="4"/>
      <c r="K153" s="4"/>
    </row>
    <row r="154" spans="1:11" ht="13.5" customHeight="1" x14ac:dyDescent="0.25">
      <c r="A154" s="2" t="s">
        <v>294</v>
      </c>
      <c r="B154" s="2" t="s">
        <v>295</v>
      </c>
      <c r="C154" s="3">
        <v>103000</v>
      </c>
      <c r="D154" s="4"/>
      <c r="E154" s="4"/>
      <c r="F154" s="3">
        <v>70120.72</v>
      </c>
      <c r="G154" s="4"/>
      <c r="H154" s="4"/>
      <c r="I154" s="4"/>
      <c r="J154" s="4"/>
      <c r="K154" s="4"/>
    </row>
    <row r="155" spans="1:11" ht="13.5" customHeight="1" x14ac:dyDescent="0.25">
      <c r="A155" s="2" t="s">
        <v>296</v>
      </c>
      <c r="B155" s="2" t="s">
        <v>297</v>
      </c>
      <c r="C155" s="3">
        <v>38000</v>
      </c>
      <c r="D155" s="4"/>
      <c r="E155" s="4"/>
      <c r="F155" s="3">
        <v>17470.32</v>
      </c>
      <c r="G155" s="3">
        <v>31500</v>
      </c>
      <c r="H155" s="4"/>
      <c r="I155" s="4"/>
      <c r="J155" s="4"/>
      <c r="K155" s="4"/>
    </row>
    <row r="156" spans="1:11" ht="13.5" customHeight="1" x14ac:dyDescent="0.25">
      <c r="A156" s="2" t="s">
        <v>298</v>
      </c>
      <c r="B156" s="2" t="s">
        <v>299</v>
      </c>
      <c r="C156" s="3">
        <v>60811.3</v>
      </c>
      <c r="D156" s="3">
        <v>30811.3</v>
      </c>
      <c r="E156" s="4"/>
      <c r="F156" s="3">
        <v>19978.14</v>
      </c>
      <c r="G156" s="3">
        <v>180833.16</v>
      </c>
      <c r="H156" s="3">
        <v>10000</v>
      </c>
      <c r="I156" s="3">
        <v>1500</v>
      </c>
      <c r="J156" s="3">
        <v>1500</v>
      </c>
      <c r="K156" s="3">
        <v>1500</v>
      </c>
    </row>
    <row r="157" spans="1:11" ht="13.5" customHeight="1" x14ac:dyDescent="0.25">
      <c r="A157" s="2" t="s">
        <v>300</v>
      </c>
      <c r="B157" s="2" t="s">
        <v>301</v>
      </c>
      <c r="C157" s="3">
        <v>0</v>
      </c>
      <c r="D157" s="4"/>
      <c r="E157" s="4"/>
      <c r="F157" s="3">
        <v>0</v>
      </c>
      <c r="G157" s="3">
        <v>0</v>
      </c>
      <c r="H157" s="4"/>
      <c r="I157" s="4"/>
      <c r="J157" s="4"/>
      <c r="K157" s="4"/>
    </row>
    <row r="158" spans="1:11" ht="13.5" customHeight="1" x14ac:dyDescent="0.25">
      <c r="A158" s="2" t="s">
        <v>302</v>
      </c>
      <c r="B158" s="2" t="s">
        <v>303</v>
      </c>
      <c r="C158" s="4"/>
      <c r="D158" s="4"/>
      <c r="E158" s="4"/>
      <c r="F158" s="4"/>
      <c r="G158" s="3">
        <v>21500</v>
      </c>
      <c r="H158" s="3">
        <v>1500</v>
      </c>
      <c r="I158" s="3">
        <v>1500</v>
      </c>
      <c r="J158" s="3">
        <v>1500</v>
      </c>
      <c r="K158" s="3">
        <v>1500</v>
      </c>
    </row>
    <row r="159" spans="1:11" ht="13.5" customHeight="1" x14ac:dyDescent="0.25">
      <c r="A159" s="2" t="s">
        <v>304</v>
      </c>
      <c r="B159" s="2" t="s">
        <v>305</v>
      </c>
      <c r="C159" s="3">
        <v>5000</v>
      </c>
      <c r="D159" s="4"/>
      <c r="E159" s="4"/>
      <c r="F159" s="3">
        <v>0</v>
      </c>
      <c r="G159" s="3">
        <v>15000</v>
      </c>
      <c r="H159" s="3">
        <v>15000</v>
      </c>
      <c r="I159" s="3">
        <v>3000</v>
      </c>
      <c r="J159" s="3">
        <v>3000</v>
      </c>
      <c r="K159" s="3">
        <v>3000</v>
      </c>
    </row>
    <row r="160" spans="1:11" ht="13.5" customHeight="1" x14ac:dyDescent="0.25">
      <c r="A160" s="2" t="s">
        <v>306</v>
      </c>
      <c r="B160" s="2" t="s">
        <v>307</v>
      </c>
      <c r="C160" s="3">
        <v>5000</v>
      </c>
      <c r="D160" s="4"/>
      <c r="E160" s="4"/>
      <c r="F160" s="3">
        <v>2599</v>
      </c>
      <c r="G160" s="3">
        <v>3000</v>
      </c>
      <c r="H160" s="3">
        <v>2000</v>
      </c>
      <c r="I160" s="3">
        <v>3000</v>
      </c>
      <c r="J160" s="3">
        <v>3000</v>
      </c>
      <c r="K160" s="3">
        <v>3000</v>
      </c>
    </row>
    <row r="161" spans="1:11" ht="13.5" customHeight="1" x14ac:dyDescent="0.25">
      <c r="A161" s="2" t="s">
        <v>308</v>
      </c>
      <c r="B161" s="2" t="s">
        <v>309</v>
      </c>
      <c r="C161" s="3">
        <v>15876</v>
      </c>
      <c r="D161" s="3">
        <v>4876</v>
      </c>
      <c r="E161" s="3">
        <v>6000</v>
      </c>
      <c r="F161" s="3">
        <v>4115.7299999999996</v>
      </c>
      <c r="G161" s="3">
        <v>13000</v>
      </c>
      <c r="H161" s="3">
        <v>2000</v>
      </c>
      <c r="I161" s="3">
        <v>102000</v>
      </c>
      <c r="J161" s="3">
        <v>2000</v>
      </c>
      <c r="K161" s="3">
        <v>2000</v>
      </c>
    </row>
    <row r="162" spans="1:11" ht="13.5" customHeight="1" x14ac:dyDescent="0.25">
      <c r="A162" s="2" t="s">
        <v>310</v>
      </c>
      <c r="B162" s="2" t="s">
        <v>311</v>
      </c>
      <c r="C162" s="3">
        <v>9181.42</v>
      </c>
      <c r="D162" s="3">
        <v>9181.42</v>
      </c>
      <c r="E162" s="4"/>
      <c r="F162" s="3">
        <v>0</v>
      </c>
      <c r="G162" s="4"/>
      <c r="H162" s="4"/>
      <c r="I162" s="4"/>
      <c r="J162" s="4"/>
      <c r="K162" s="4"/>
    </row>
    <row r="163" spans="1:11" ht="13.5" customHeight="1" x14ac:dyDescent="0.25">
      <c r="A163" s="2" t="s">
        <v>312</v>
      </c>
      <c r="B163" s="2" t="s">
        <v>313</v>
      </c>
      <c r="C163" s="3">
        <v>12000</v>
      </c>
      <c r="D163" s="3">
        <v>12000</v>
      </c>
      <c r="E163" s="4"/>
      <c r="F163" s="3">
        <v>0</v>
      </c>
      <c r="G163" s="4"/>
      <c r="H163" s="4"/>
      <c r="I163" s="4"/>
      <c r="J163" s="4"/>
      <c r="K163" s="4"/>
    </row>
    <row r="164" spans="1:11" ht="13.5" customHeight="1" x14ac:dyDescent="0.25">
      <c r="A164" s="2" t="s">
        <v>314</v>
      </c>
      <c r="B164" s="2" t="s">
        <v>315</v>
      </c>
      <c r="C164" s="3">
        <v>50000</v>
      </c>
      <c r="D164" s="4"/>
      <c r="E164" s="3">
        <v>50000</v>
      </c>
      <c r="F164" s="3">
        <v>0</v>
      </c>
      <c r="G164" s="3">
        <v>350000</v>
      </c>
      <c r="H164" s="4"/>
      <c r="I164" s="4"/>
      <c r="J164" s="4"/>
      <c r="K164" s="4"/>
    </row>
    <row r="165" spans="1:11" ht="13.5" customHeight="1" x14ac:dyDescent="0.25">
      <c r="A165" s="2" t="s">
        <v>316</v>
      </c>
      <c r="B165" s="2" t="s">
        <v>317</v>
      </c>
      <c r="C165" s="3">
        <v>0</v>
      </c>
      <c r="D165" s="4"/>
      <c r="E165" s="4"/>
      <c r="F165" s="3">
        <v>0</v>
      </c>
      <c r="G165" s="4"/>
      <c r="H165" s="4"/>
      <c r="I165" s="4"/>
      <c r="J165" s="4"/>
      <c r="K165" s="4"/>
    </row>
    <row r="166" spans="1:11" ht="13.5" customHeight="1" x14ac:dyDescent="0.25">
      <c r="A166" s="2" t="s">
        <v>318</v>
      </c>
      <c r="B166" s="2" t="s">
        <v>319</v>
      </c>
      <c r="C166" s="3">
        <v>159112</v>
      </c>
      <c r="D166" s="3">
        <v>9112</v>
      </c>
      <c r="E166" s="4"/>
      <c r="F166" s="3">
        <v>10870.95</v>
      </c>
      <c r="G166" s="3">
        <v>148242.95000000001</v>
      </c>
      <c r="H166" s="3">
        <v>23000</v>
      </c>
      <c r="I166" s="3">
        <v>100000</v>
      </c>
      <c r="J166" s="3">
        <v>10000</v>
      </c>
      <c r="K166" s="3">
        <v>10000</v>
      </c>
    </row>
    <row r="167" spans="1:11" ht="13.5" customHeight="1" x14ac:dyDescent="0.25">
      <c r="A167" s="2" t="s">
        <v>320</v>
      </c>
      <c r="B167" s="2" t="s">
        <v>321</v>
      </c>
      <c r="C167" s="3">
        <v>24100</v>
      </c>
      <c r="D167" s="4"/>
      <c r="E167" s="4"/>
      <c r="F167" s="3">
        <v>20556.849999999999</v>
      </c>
      <c r="G167" s="4"/>
      <c r="H167" s="4"/>
      <c r="I167" s="4"/>
      <c r="J167" s="4"/>
      <c r="K167" s="4"/>
    </row>
    <row r="168" spans="1:11" ht="13.5" customHeight="1" x14ac:dyDescent="0.25">
      <c r="A168" s="2" t="s">
        <v>322</v>
      </c>
      <c r="B168" s="2" t="s">
        <v>323</v>
      </c>
      <c r="C168" s="4"/>
      <c r="D168" s="4"/>
      <c r="E168" s="4"/>
      <c r="F168" s="4"/>
      <c r="G168" s="3">
        <v>0</v>
      </c>
      <c r="H168" s="3">
        <v>0</v>
      </c>
      <c r="I168" s="3">
        <v>180000</v>
      </c>
      <c r="J168" s="4"/>
      <c r="K168" s="4"/>
    </row>
    <row r="169" spans="1:11" ht="13.5" customHeight="1" x14ac:dyDescent="0.25">
      <c r="A169" s="2" t="s">
        <v>324</v>
      </c>
      <c r="B169" s="2" t="s">
        <v>325</v>
      </c>
      <c r="C169" s="3">
        <v>2433629.17</v>
      </c>
      <c r="D169" s="3">
        <v>1223629.17</v>
      </c>
      <c r="E169" s="4"/>
      <c r="F169" s="3">
        <v>1129775.4899999998</v>
      </c>
      <c r="G169" s="3">
        <v>1303853.68</v>
      </c>
      <c r="H169" s="3">
        <v>0</v>
      </c>
      <c r="I169" s="3">
        <v>410000</v>
      </c>
      <c r="J169" s="3">
        <v>410000</v>
      </c>
      <c r="K169" s="3">
        <v>410000</v>
      </c>
    </row>
    <row r="170" spans="1:11" ht="13.5" customHeight="1" x14ac:dyDescent="0.25">
      <c r="A170" s="2" t="s">
        <v>326</v>
      </c>
      <c r="B170" s="2" t="s">
        <v>327</v>
      </c>
      <c r="C170" s="3">
        <v>0</v>
      </c>
      <c r="D170" s="4"/>
      <c r="E170" s="4"/>
      <c r="F170" s="3">
        <v>0</v>
      </c>
      <c r="G170" s="4"/>
      <c r="H170" s="4"/>
      <c r="I170" s="4"/>
      <c r="J170" s="4"/>
      <c r="K170" s="4"/>
    </row>
    <row r="171" spans="1:11" s="6" customFormat="1" ht="13.5" customHeight="1" x14ac:dyDescent="0.25">
      <c r="A171" s="9" t="s">
        <v>1110</v>
      </c>
      <c r="B171" s="9"/>
      <c r="C171" s="10"/>
      <c r="D171" s="11"/>
      <c r="E171" s="11"/>
      <c r="F171" s="10">
        <f t="shared" ref="F171:J171" si="4">SUM(F149:F170)</f>
        <v>1350922.5099999998</v>
      </c>
      <c r="G171" s="10">
        <f t="shared" si="4"/>
        <v>2120929.79</v>
      </c>
      <c r="H171" s="10">
        <f t="shared" si="4"/>
        <v>84500</v>
      </c>
      <c r="I171" s="10">
        <f t="shared" si="4"/>
        <v>823000</v>
      </c>
      <c r="J171" s="10">
        <f t="shared" si="4"/>
        <v>453000</v>
      </c>
      <c r="K171" s="10">
        <f>SUM(K149:K170)</f>
        <v>453000</v>
      </c>
    </row>
    <row r="172" spans="1:11" ht="13.5" customHeight="1" x14ac:dyDescent="0.25">
      <c r="A172" s="2"/>
      <c r="B172" s="2"/>
      <c r="C172" s="3"/>
      <c r="D172" s="4"/>
      <c r="E172" s="4"/>
      <c r="F172" s="3"/>
      <c r="G172" s="4"/>
      <c r="H172" s="4"/>
      <c r="I172" s="4"/>
      <c r="J172" s="4"/>
      <c r="K172" s="4"/>
    </row>
    <row r="173" spans="1:11" ht="13.5" customHeight="1" x14ac:dyDescent="0.25">
      <c r="A173" s="2"/>
      <c r="B173" s="2"/>
      <c r="C173" s="3"/>
      <c r="D173" s="4"/>
      <c r="E173" s="4"/>
      <c r="F173" s="3"/>
      <c r="G173" s="4"/>
      <c r="H173" s="4"/>
      <c r="I173" s="4"/>
      <c r="J173" s="4"/>
      <c r="K173" s="4"/>
    </row>
    <row r="174" spans="1:11" ht="13.5" customHeight="1" x14ac:dyDescent="0.25">
      <c r="A174" s="2" t="s">
        <v>328</v>
      </c>
      <c r="B174" s="2" t="s">
        <v>329</v>
      </c>
      <c r="C174" s="3">
        <v>28795</v>
      </c>
      <c r="D174" s="3">
        <v>295</v>
      </c>
      <c r="E174" s="4"/>
      <c r="F174" s="3">
        <v>26577.25</v>
      </c>
      <c r="G174" s="3">
        <v>35000</v>
      </c>
      <c r="H174" s="3">
        <v>28500</v>
      </c>
      <c r="I174" s="3">
        <v>2000</v>
      </c>
      <c r="J174" s="3">
        <v>2000</v>
      </c>
      <c r="K174" s="3">
        <v>2000</v>
      </c>
    </row>
    <row r="175" spans="1:11" ht="13.5" customHeight="1" x14ac:dyDescent="0.25">
      <c r="A175" s="2" t="s">
        <v>330</v>
      </c>
      <c r="B175" s="2" t="s">
        <v>331</v>
      </c>
      <c r="C175" s="3">
        <v>131000</v>
      </c>
      <c r="D175" s="3">
        <v>131000</v>
      </c>
      <c r="E175" s="4"/>
      <c r="F175" s="3">
        <v>106111.01</v>
      </c>
      <c r="G175" s="3">
        <v>15200</v>
      </c>
      <c r="H175" s="3">
        <v>2000</v>
      </c>
      <c r="I175" s="3">
        <v>2000</v>
      </c>
      <c r="J175" s="3">
        <v>2000</v>
      </c>
      <c r="K175" s="3">
        <v>2000</v>
      </c>
    </row>
    <row r="176" spans="1:11" ht="13.5" customHeight="1" x14ac:dyDescent="0.25">
      <c r="A176" s="2" t="s">
        <v>332</v>
      </c>
      <c r="B176" s="2" t="s">
        <v>333</v>
      </c>
      <c r="C176" s="3">
        <v>2000</v>
      </c>
      <c r="D176" s="4"/>
      <c r="E176" s="4"/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4"/>
    </row>
    <row r="177" spans="1:11" ht="13.5" customHeight="1" x14ac:dyDescent="0.25">
      <c r="A177" s="2" t="s">
        <v>334</v>
      </c>
      <c r="B177" s="2" t="s">
        <v>335</v>
      </c>
      <c r="C177" s="3">
        <v>0</v>
      </c>
      <c r="D177" s="4"/>
      <c r="E177" s="4"/>
      <c r="F177" s="3">
        <v>0</v>
      </c>
      <c r="G177" s="4"/>
      <c r="H177" s="4"/>
      <c r="I177" s="4"/>
      <c r="J177" s="4"/>
      <c r="K177" s="4"/>
    </row>
    <row r="178" spans="1:11" ht="13.5" customHeight="1" x14ac:dyDescent="0.25">
      <c r="A178" s="2" t="s">
        <v>336</v>
      </c>
      <c r="B178" s="2" t="s">
        <v>337</v>
      </c>
      <c r="C178" s="3">
        <v>1072906.2200000002</v>
      </c>
      <c r="D178" s="3">
        <v>334841.9200000001</v>
      </c>
      <c r="E178" s="3">
        <v>-6935.7</v>
      </c>
      <c r="F178" s="3">
        <v>0</v>
      </c>
      <c r="G178" s="3">
        <v>2017321.4400000002</v>
      </c>
      <c r="H178" s="3">
        <v>1705000</v>
      </c>
      <c r="I178" s="3">
        <v>1250000</v>
      </c>
      <c r="J178" s="3">
        <v>250000</v>
      </c>
      <c r="K178" s="3">
        <v>250000</v>
      </c>
    </row>
    <row r="179" spans="1:11" ht="13.5" customHeight="1" x14ac:dyDescent="0.25">
      <c r="A179" s="2" t="s">
        <v>338</v>
      </c>
      <c r="B179" s="2" t="s">
        <v>339</v>
      </c>
      <c r="C179" s="3">
        <v>4000</v>
      </c>
      <c r="D179" s="4"/>
      <c r="E179" s="4"/>
      <c r="F179" s="3">
        <v>0</v>
      </c>
      <c r="G179" s="3">
        <v>4000</v>
      </c>
      <c r="H179" s="3">
        <v>4000</v>
      </c>
      <c r="I179" s="3">
        <v>4000</v>
      </c>
      <c r="J179" s="3">
        <v>4000</v>
      </c>
      <c r="K179" s="3">
        <v>4000</v>
      </c>
    </row>
    <row r="180" spans="1:11" ht="13.5" customHeight="1" x14ac:dyDescent="0.25">
      <c r="A180" s="2" t="s">
        <v>340</v>
      </c>
      <c r="B180" s="2" t="s">
        <v>341</v>
      </c>
      <c r="C180" s="3">
        <v>2000</v>
      </c>
      <c r="D180" s="4"/>
      <c r="E180" s="4"/>
      <c r="F180" s="3">
        <v>0</v>
      </c>
      <c r="G180" s="3">
        <v>2000</v>
      </c>
      <c r="H180" s="3">
        <v>2000</v>
      </c>
      <c r="I180" s="3">
        <v>2000</v>
      </c>
      <c r="J180" s="3">
        <v>2000</v>
      </c>
      <c r="K180" s="3">
        <v>2000</v>
      </c>
    </row>
    <row r="181" spans="1:11" ht="13.5" customHeight="1" x14ac:dyDescent="0.25">
      <c r="A181" s="2" t="s">
        <v>342</v>
      </c>
      <c r="B181" s="2" t="s">
        <v>343</v>
      </c>
      <c r="C181" s="3">
        <v>0</v>
      </c>
      <c r="D181" s="4"/>
      <c r="E181" s="4"/>
      <c r="F181" s="3">
        <v>0</v>
      </c>
      <c r="G181" s="3">
        <v>0</v>
      </c>
      <c r="H181" s="3">
        <v>0</v>
      </c>
      <c r="I181" s="3">
        <v>0</v>
      </c>
      <c r="J181" s="4"/>
      <c r="K181" s="4"/>
    </row>
    <row r="182" spans="1:11" ht="13.5" customHeight="1" x14ac:dyDescent="0.25">
      <c r="A182" s="2" t="s">
        <v>344</v>
      </c>
      <c r="B182" s="2" t="s">
        <v>345</v>
      </c>
      <c r="C182" s="3">
        <v>43000</v>
      </c>
      <c r="D182" s="3">
        <v>43000</v>
      </c>
      <c r="E182" s="4"/>
      <c r="F182" s="3">
        <v>0</v>
      </c>
      <c r="G182" s="3">
        <v>43000</v>
      </c>
      <c r="H182" s="4"/>
      <c r="I182" s="4"/>
      <c r="J182" s="4"/>
      <c r="K182" s="4"/>
    </row>
    <row r="183" spans="1:11" ht="13.5" customHeight="1" x14ac:dyDescent="0.25">
      <c r="A183" s="2" t="s">
        <v>346</v>
      </c>
      <c r="B183" s="2" t="s">
        <v>347</v>
      </c>
      <c r="C183" s="3">
        <v>19694.5</v>
      </c>
      <c r="D183" s="3">
        <v>19394.5</v>
      </c>
      <c r="E183" s="3">
        <v>300</v>
      </c>
      <c r="F183" s="3">
        <v>19694.5</v>
      </c>
      <c r="G183" s="4"/>
      <c r="H183" s="4"/>
      <c r="I183" s="4"/>
      <c r="J183" s="4"/>
      <c r="K183" s="4"/>
    </row>
    <row r="184" spans="1:11" ht="13.5" customHeight="1" x14ac:dyDescent="0.25">
      <c r="A184" s="2" t="s">
        <v>348</v>
      </c>
      <c r="B184" s="2" t="s">
        <v>349</v>
      </c>
      <c r="C184" s="3">
        <v>905793.51</v>
      </c>
      <c r="D184" s="3">
        <v>905793.51</v>
      </c>
      <c r="E184" s="4"/>
      <c r="F184" s="3">
        <v>626515.44999999984</v>
      </c>
      <c r="G184" s="3">
        <v>236057.16</v>
      </c>
      <c r="H184" s="4"/>
      <c r="I184" s="4"/>
      <c r="J184" s="4"/>
      <c r="K184" s="4"/>
    </row>
    <row r="185" spans="1:11" ht="13.5" customHeight="1" x14ac:dyDescent="0.25">
      <c r="A185" s="2" t="s">
        <v>350</v>
      </c>
      <c r="B185" s="2" t="s">
        <v>351</v>
      </c>
      <c r="C185" s="3">
        <v>16456.68</v>
      </c>
      <c r="D185" s="3">
        <v>16456.68</v>
      </c>
      <c r="E185" s="4"/>
      <c r="F185" s="3">
        <v>0</v>
      </c>
      <c r="G185" s="3">
        <v>0</v>
      </c>
      <c r="H185" s="4"/>
      <c r="I185" s="4"/>
      <c r="J185" s="4"/>
      <c r="K185" s="4"/>
    </row>
    <row r="186" spans="1:11" ht="13.5" customHeight="1" x14ac:dyDescent="0.25">
      <c r="A186" s="2" t="s">
        <v>352</v>
      </c>
      <c r="B186" s="2" t="s">
        <v>353</v>
      </c>
      <c r="C186" s="4"/>
      <c r="D186" s="4"/>
      <c r="E186" s="4"/>
      <c r="F186" s="4"/>
      <c r="G186" s="3">
        <v>194011.29</v>
      </c>
      <c r="H186" s="4"/>
      <c r="I186" s="4"/>
      <c r="J186" s="4"/>
      <c r="K186" s="4"/>
    </row>
    <row r="187" spans="1:11" ht="13.5" customHeight="1" x14ac:dyDescent="0.25">
      <c r="A187" s="2" t="s">
        <v>354</v>
      </c>
      <c r="B187" s="2" t="s">
        <v>355</v>
      </c>
      <c r="C187" s="3">
        <v>123175.94</v>
      </c>
      <c r="D187" s="3">
        <v>123175.94</v>
      </c>
      <c r="E187" s="3">
        <v>0</v>
      </c>
      <c r="F187" s="3">
        <v>123175.91</v>
      </c>
      <c r="G187" s="4"/>
      <c r="H187" s="4"/>
      <c r="I187" s="4"/>
      <c r="J187" s="4"/>
      <c r="K187" s="4"/>
    </row>
    <row r="188" spans="1:11" ht="13.5" customHeight="1" x14ac:dyDescent="0.25">
      <c r="A188" s="2" t="s">
        <v>356</v>
      </c>
      <c r="B188" s="2" t="s">
        <v>357</v>
      </c>
      <c r="C188" s="3">
        <v>5532.41</v>
      </c>
      <c r="D188" s="3">
        <v>5532.41</v>
      </c>
      <c r="E188" s="4"/>
      <c r="F188" s="3">
        <v>0</v>
      </c>
      <c r="G188" s="4"/>
      <c r="H188" s="4"/>
      <c r="I188" s="4"/>
      <c r="J188" s="4"/>
      <c r="K188" s="4"/>
    </row>
    <row r="189" spans="1:11" ht="13.5" customHeight="1" x14ac:dyDescent="0.25">
      <c r="A189" s="2" t="s">
        <v>358</v>
      </c>
      <c r="B189" s="2" t="s">
        <v>359</v>
      </c>
      <c r="C189" s="3">
        <v>151094.19</v>
      </c>
      <c r="D189" s="3">
        <v>151094.19</v>
      </c>
      <c r="E189" s="4"/>
      <c r="F189" s="3">
        <v>46773.62</v>
      </c>
      <c r="G189" s="4"/>
      <c r="H189" s="4"/>
      <c r="I189" s="4"/>
      <c r="J189" s="4"/>
      <c r="K189" s="4"/>
    </row>
    <row r="190" spans="1:11" ht="13.5" customHeight="1" x14ac:dyDescent="0.25">
      <c r="A190" s="2" t="s">
        <v>360</v>
      </c>
      <c r="B190" s="2" t="s">
        <v>361</v>
      </c>
      <c r="C190" s="4"/>
      <c r="D190" s="4"/>
      <c r="E190" s="4"/>
      <c r="F190" s="4"/>
      <c r="G190" s="3">
        <v>82226.399999999994</v>
      </c>
      <c r="H190" s="4"/>
      <c r="I190" s="4"/>
      <c r="J190" s="4"/>
      <c r="K190" s="4"/>
    </row>
    <row r="191" spans="1:11" ht="13.5" customHeight="1" x14ac:dyDescent="0.25">
      <c r="A191" s="2" t="s">
        <v>362</v>
      </c>
      <c r="B191" s="2" t="s">
        <v>363</v>
      </c>
      <c r="C191" s="3">
        <v>3879.4</v>
      </c>
      <c r="D191" s="4"/>
      <c r="E191" s="3">
        <v>3879.4</v>
      </c>
      <c r="F191" s="3">
        <v>3879.4</v>
      </c>
      <c r="G191" s="4"/>
      <c r="H191" s="4"/>
      <c r="I191" s="4"/>
      <c r="J191" s="4"/>
      <c r="K191" s="4"/>
    </row>
    <row r="192" spans="1:11" ht="13.5" customHeight="1" x14ac:dyDescent="0.25">
      <c r="A192" s="2" t="s">
        <v>364</v>
      </c>
      <c r="B192" s="2" t="s">
        <v>365</v>
      </c>
      <c r="C192" s="3">
        <v>109645.89</v>
      </c>
      <c r="D192" s="3">
        <v>109645.89</v>
      </c>
      <c r="E192" s="4"/>
      <c r="F192" s="3">
        <v>1422.63</v>
      </c>
      <c r="G192" s="3">
        <v>123682.05</v>
      </c>
      <c r="H192" s="4"/>
      <c r="I192" s="4"/>
      <c r="J192" s="4"/>
      <c r="K192" s="4"/>
    </row>
    <row r="193" spans="1:11" ht="13.5" customHeight="1" x14ac:dyDescent="0.25">
      <c r="A193" s="2" t="s">
        <v>366</v>
      </c>
      <c r="B193" s="2" t="s">
        <v>367</v>
      </c>
      <c r="C193" s="3">
        <v>70149.070000000007</v>
      </c>
      <c r="D193" s="3">
        <v>69092.77</v>
      </c>
      <c r="E193" s="3">
        <v>1056.3</v>
      </c>
      <c r="F193" s="3">
        <v>69821.25</v>
      </c>
      <c r="G193" s="3">
        <v>327.82</v>
      </c>
      <c r="H193" s="4"/>
      <c r="I193" s="4"/>
      <c r="J193" s="4"/>
      <c r="K193" s="4"/>
    </row>
    <row r="194" spans="1:11" ht="13.5" customHeight="1" x14ac:dyDescent="0.25">
      <c r="A194" s="2" t="s">
        <v>368</v>
      </c>
      <c r="B194" s="2" t="s">
        <v>369</v>
      </c>
      <c r="C194" s="3">
        <v>17308.14</v>
      </c>
      <c r="D194" s="3">
        <v>17308.14</v>
      </c>
      <c r="E194" s="4"/>
      <c r="F194" s="3">
        <v>81847.600000000006</v>
      </c>
      <c r="G194" s="3">
        <v>17308.14</v>
      </c>
      <c r="H194" s="4"/>
      <c r="I194" s="4"/>
      <c r="J194" s="4"/>
      <c r="K194" s="4"/>
    </row>
    <row r="195" spans="1:11" ht="13.5" customHeight="1" x14ac:dyDescent="0.25">
      <c r="A195" s="2" t="s">
        <v>370</v>
      </c>
      <c r="B195" s="2" t="s">
        <v>371</v>
      </c>
      <c r="C195" s="3">
        <v>44136.11</v>
      </c>
      <c r="D195" s="3">
        <v>42436.11</v>
      </c>
      <c r="E195" s="3">
        <v>1700</v>
      </c>
      <c r="F195" s="3">
        <v>41444.74</v>
      </c>
      <c r="G195" s="4"/>
      <c r="H195" s="4"/>
      <c r="I195" s="4"/>
      <c r="J195" s="4"/>
      <c r="K195" s="4"/>
    </row>
    <row r="196" spans="1:11" ht="13.5" customHeight="1" x14ac:dyDescent="0.25">
      <c r="A196" s="2" t="s">
        <v>372</v>
      </c>
      <c r="B196" s="2" t="s">
        <v>373</v>
      </c>
      <c r="C196" s="3">
        <v>9000</v>
      </c>
      <c r="D196" s="3">
        <v>9000</v>
      </c>
      <c r="E196" s="4"/>
      <c r="F196" s="3">
        <v>4964.09</v>
      </c>
      <c r="G196" s="3">
        <v>119035.91</v>
      </c>
      <c r="H196" s="4"/>
      <c r="I196" s="4"/>
      <c r="J196" s="4"/>
      <c r="K196" s="4"/>
    </row>
    <row r="197" spans="1:11" ht="13.5" customHeight="1" x14ac:dyDescent="0.25">
      <c r="A197" s="2" t="s">
        <v>374</v>
      </c>
      <c r="B197" s="2" t="s">
        <v>375</v>
      </c>
      <c r="C197" s="3">
        <v>1000</v>
      </c>
      <c r="D197" s="4"/>
      <c r="E197" s="4"/>
      <c r="F197" s="3">
        <v>0</v>
      </c>
      <c r="G197" s="3">
        <v>1000</v>
      </c>
      <c r="H197" s="3">
        <v>1000</v>
      </c>
      <c r="I197" s="3">
        <v>1000</v>
      </c>
      <c r="J197" s="3">
        <v>1000</v>
      </c>
      <c r="K197" s="3">
        <v>1000</v>
      </c>
    </row>
    <row r="198" spans="1:11" ht="13.5" customHeight="1" x14ac:dyDescent="0.25">
      <c r="A198" s="2" t="s">
        <v>376</v>
      </c>
      <c r="B198" s="2" t="s">
        <v>377</v>
      </c>
      <c r="C198" s="3">
        <v>0</v>
      </c>
      <c r="D198" s="4"/>
      <c r="E198" s="4"/>
      <c r="F198" s="3">
        <v>0</v>
      </c>
      <c r="G198" s="3">
        <v>0</v>
      </c>
      <c r="H198" s="3">
        <v>0</v>
      </c>
      <c r="I198" s="4"/>
      <c r="J198" s="4"/>
      <c r="K198" s="4"/>
    </row>
    <row r="199" spans="1:11" ht="13.5" customHeight="1" x14ac:dyDescent="0.25">
      <c r="A199" s="2" t="s">
        <v>378</v>
      </c>
      <c r="B199" s="2" t="s">
        <v>379</v>
      </c>
      <c r="C199" s="3">
        <v>5000</v>
      </c>
      <c r="D199" s="4"/>
      <c r="E199" s="4"/>
      <c r="F199" s="3">
        <v>1242.8699999999999</v>
      </c>
      <c r="G199" s="3">
        <v>33200</v>
      </c>
      <c r="H199" s="3">
        <v>5000</v>
      </c>
      <c r="I199" s="3">
        <v>5000</v>
      </c>
      <c r="J199" s="3">
        <v>5000</v>
      </c>
      <c r="K199" s="3">
        <v>5000</v>
      </c>
    </row>
    <row r="200" spans="1:11" ht="13.5" customHeight="1" x14ac:dyDescent="0.25">
      <c r="A200" s="2" t="s">
        <v>380</v>
      </c>
      <c r="B200" s="2" t="s">
        <v>381</v>
      </c>
      <c r="C200" s="3">
        <v>32000</v>
      </c>
      <c r="D200" s="4"/>
      <c r="E200" s="4"/>
      <c r="F200" s="3">
        <v>0</v>
      </c>
      <c r="G200" s="3">
        <v>107000</v>
      </c>
      <c r="H200" s="3">
        <v>2000</v>
      </c>
      <c r="I200" s="3">
        <v>2000</v>
      </c>
      <c r="J200" s="3">
        <v>2000</v>
      </c>
      <c r="K200" s="3">
        <v>2000</v>
      </c>
    </row>
    <row r="201" spans="1:11" ht="13.5" customHeight="1" x14ac:dyDescent="0.25">
      <c r="A201" s="2" t="s">
        <v>382</v>
      </c>
      <c r="B201" s="2" t="s">
        <v>383</v>
      </c>
      <c r="C201" s="3">
        <v>65519.43</v>
      </c>
      <c r="D201" s="3">
        <v>3519.43</v>
      </c>
      <c r="E201" s="4"/>
      <c r="F201" s="3">
        <v>4606.29</v>
      </c>
      <c r="G201" s="3">
        <v>62000</v>
      </c>
      <c r="H201" s="3">
        <v>2000</v>
      </c>
      <c r="I201" s="3">
        <v>2000</v>
      </c>
      <c r="J201" s="3">
        <v>2000</v>
      </c>
      <c r="K201" s="3">
        <v>2000</v>
      </c>
    </row>
    <row r="202" spans="1:11" ht="13.5" customHeight="1" x14ac:dyDescent="0.25">
      <c r="A202" s="2" t="s">
        <v>384</v>
      </c>
      <c r="B202" s="2" t="s">
        <v>385</v>
      </c>
      <c r="C202" s="3">
        <v>2000</v>
      </c>
      <c r="D202" s="4"/>
      <c r="E202" s="4"/>
      <c r="F202" s="3">
        <v>1630.24</v>
      </c>
      <c r="G202" s="3">
        <v>2000</v>
      </c>
      <c r="H202" s="3">
        <v>2000</v>
      </c>
      <c r="I202" s="3">
        <v>2000</v>
      </c>
      <c r="J202" s="3">
        <v>2000</v>
      </c>
      <c r="K202" s="3">
        <v>2000</v>
      </c>
    </row>
    <row r="203" spans="1:11" ht="13.5" customHeight="1" x14ac:dyDescent="0.25">
      <c r="A203" s="2" t="s">
        <v>386</v>
      </c>
      <c r="B203" s="2" t="s">
        <v>387</v>
      </c>
      <c r="C203" s="4"/>
      <c r="D203" s="4"/>
      <c r="E203" s="4"/>
      <c r="F203" s="4"/>
      <c r="G203" s="3">
        <v>275000</v>
      </c>
      <c r="H203" s="4"/>
      <c r="I203" s="4"/>
      <c r="J203" s="4"/>
      <c r="K203" s="4"/>
    </row>
    <row r="204" spans="1:11" ht="13.5" customHeight="1" x14ac:dyDescent="0.25">
      <c r="A204" s="2" t="s">
        <v>388</v>
      </c>
      <c r="B204" s="2" t="s">
        <v>389</v>
      </c>
      <c r="C204" s="3">
        <v>0</v>
      </c>
      <c r="D204" s="4"/>
      <c r="E204" s="4"/>
      <c r="F204" s="3">
        <v>0</v>
      </c>
      <c r="G204" s="3">
        <v>0</v>
      </c>
      <c r="H204" s="3">
        <v>0</v>
      </c>
      <c r="I204" s="3">
        <v>0</v>
      </c>
      <c r="J204" s="4"/>
      <c r="K204" s="4"/>
    </row>
    <row r="205" spans="1:11" s="6" customFormat="1" ht="13.5" customHeight="1" x14ac:dyDescent="0.25">
      <c r="A205" s="9" t="s">
        <v>1111</v>
      </c>
      <c r="B205" s="9"/>
      <c r="C205" s="10"/>
      <c r="D205" s="11"/>
      <c r="E205" s="11"/>
      <c r="F205" s="10">
        <f t="shared" ref="F205:J205" si="5">SUM(F174:F204)</f>
        <v>1159706.8500000001</v>
      </c>
      <c r="G205" s="10">
        <f t="shared" si="5"/>
        <v>3369370.2100000004</v>
      </c>
      <c r="H205" s="10">
        <f t="shared" si="5"/>
        <v>1753500</v>
      </c>
      <c r="I205" s="10">
        <f t="shared" si="5"/>
        <v>1272000</v>
      </c>
      <c r="J205" s="10">
        <f t="shared" si="5"/>
        <v>272000</v>
      </c>
      <c r="K205" s="10">
        <f>SUM(K174:K204)</f>
        <v>272000</v>
      </c>
    </row>
    <row r="206" spans="1:11" ht="13.5" customHeight="1" x14ac:dyDescent="0.25">
      <c r="A206" s="2"/>
      <c r="B206" s="2"/>
      <c r="C206" s="3"/>
      <c r="D206" s="4"/>
      <c r="E206" s="4"/>
      <c r="F206" s="3"/>
      <c r="G206" s="3"/>
      <c r="H206" s="3"/>
      <c r="I206" s="3"/>
      <c r="J206" s="4"/>
      <c r="K206" s="4"/>
    </row>
    <row r="207" spans="1:11" ht="13.5" customHeight="1" x14ac:dyDescent="0.25">
      <c r="A207" s="2"/>
      <c r="B207" s="2"/>
      <c r="C207" s="3"/>
      <c r="D207" s="4"/>
      <c r="E207" s="4"/>
      <c r="F207" s="3"/>
      <c r="G207" s="3"/>
      <c r="H207" s="3"/>
      <c r="I207" s="3"/>
      <c r="J207" s="4"/>
      <c r="K207" s="4"/>
    </row>
    <row r="208" spans="1:11" ht="13.5" customHeight="1" x14ac:dyDescent="0.25">
      <c r="A208" s="2"/>
      <c r="B208" s="2"/>
      <c r="C208" s="3"/>
      <c r="D208" s="4"/>
      <c r="E208" s="4"/>
      <c r="F208" s="3"/>
      <c r="G208" s="3"/>
      <c r="H208" s="3"/>
      <c r="I208" s="3"/>
      <c r="J208" s="4"/>
      <c r="K208" s="4"/>
    </row>
    <row r="209" spans="1:11" ht="13.5" customHeight="1" x14ac:dyDescent="0.25">
      <c r="A209" s="2" t="s">
        <v>390</v>
      </c>
      <c r="B209" s="2" t="s">
        <v>391</v>
      </c>
      <c r="C209" s="4"/>
      <c r="D209" s="4"/>
      <c r="E209" s="4"/>
      <c r="F209" s="4"/>
      <c r="G209" s="3">
        <v>0</v>
      </c>
      <c r="H209" s="4"/>
      <c r="I209" s="4"/>
      <c r="J209" s="4"/>
      <c r="K209" s="4"/>
    </row>
    <row r="210" spans="1:11" ht="13.5" customHeight="1" x14ac:dyDescent="0.25">
      <c r="A210" s="29" t="s">
        <v>392</v>
      </c>
      <c r="B210" s="2" t="s">
        <v>393</v>
      </c>
      <c r="C210" s="3">
        <v>0</v>
      </c>
      <c r="D210" s="4"/>
      <c r="E210" s="4"/>
      <c r="F210" s="3">
        <v>0</v>
      </c>
      <c r="G210" s="3">
        <v>0</v>
      </c>
      <c r="H210" s="3">
        <v>0</v>
      </c>
      <c r="I210" s="4"/>
      <c r="J210" s="4"/>
      <c r="K210" s="4"/>
    </row>
    <row r="211" spans="1:11" ht="13.5" customHeight="1" x14ac:dyDescent="0.25">
      <c r="A211" s="29" t="s">
        <v>394</v>
      </c>
      <c r="B211" s="2" t="s">
        <v>395</v>
      </c>
      <c r="C211" s="3">
        <v>0</v>
      </c>
      <c r="D211" s="4"/>
      <c r="E211" s="4"/>
      <c r="F211" s="3">
        <v>0</v>
      </c>
      <c r="G211" s="4"/>
      <c r="H211" s="4"/>
      <c r="I211" s="4"/>
      <c r="J211" s="4"/>
      <c r="K211" s="4"/>
    </row>
    <row r="212" spans="1:11" ht="13.5" customHeight="1" x14ac:dyDescent="0.25">
      <c r="A212" s="2" t="s">
        <v>396</v>
      </c>
      <c r="B212" s="2" t="s">
        <v>397</v>
      </c>
      <c r="C212" s="3">
        <v>16295.61</v>
      </c>
      <c r="D212" s="3">
        <v>16295.61</v>
      </c>
      <c r="E212" s="4"/>
      <c r="F212" s="3">
        <v>0</v>
      </c>
      <c r="G212" s="4"/>
      <c r="H212" s="4"/>
      <c r="I212" s="4"/>
      <c r="J212" s="4"/>
      <c r="K212" s="4"/>
    </row>
    <row r="213" spans="1:11" ht="13.5" customHeight="1" x14ac:dyDescent="0.25">
      <c r="A213" s="29" t="s">
        <v>398</v>
      </c>
      <c r="B213" s="2" t="s">
        <v>399</v>
      </c>
      <c r="C213" s="3">
        <v>1451870.13</v>
      </c>
      <c r="D213" s="3">
        <v>51870.13</v>
      </c>
      <c r="E213" s="4"/>
      <c r="F213" s="3">
        <v>34194.49</v>
      </c>
      <c r="G213" s="3">
        <v>1512675.64</v>
      </c>
      <c r="H213" s="3">
        <v>200000</v>
      </c>
      <c r="I213" s="4"/>
      <c r="J213" s="4"/>
      <c r="K213" s="4"/>
    </row>
    <row r="214" spans="1:11" ht="13.5" customHeight="1" x14ac:dyDescent="0.25">
      <c r="A214" s="29" t="s">
        <v>400</v>
      </c>
      <c r="B214" s="2" t="s">
        <v>401</v>
      </c>
      <c r="C214" s="3">
        <v>-815000</v>
      </c>
      <c r="D214" s="4"/>
      <c r="E214" s="4"/>
      <c r="F214" s="3">
        <v>0</v>
      </c>
      <c r="G214" s="4"/>
      <c r="H214" s="4"/>
      <c r="I214" s="4"/>
      <c r="J214" s="4"/>
      <c r="K214" s="4"/>
    </row>
    <row r="215" spans="1:11" ht="13.5" customHeight="1" x14ac:dyDescent="0.25">
      <c r="A215" s="29" t="s">
        <v>402</v>
      </c>
      <c r="B215" s="2" t="s">
        <v>403</v>
      </c>
      <c r="C215" s="3">
        <v>0</v>
      </c>
      <c r="D215" s="4"/>
      <c r="E215" s="4"/>
      <c r="F215" s="3">
        <v>0</v>
      </c>
      <c r="G215" s="3">
        <v>0</v>
      </c>
      <c r="H215" s="3">
        <v>0</v>
      </c>
      <c r="I215" s="3">
        <v>0</v>
      </c>
      <c r="J215" s="4"/>
      <c r="K215" s="4"/>
    </row>
    <row r="216" spans="1:11" ht="13.5" customHeight="1" x14ac:dyDescent="0.25">
      <c r="A216" s="29" t="s">
        <v>404</v>
      </c>
      <c r="B216" s="2" t="s">
        <v>405</v>
      </c>
      <c r="C216" s="3">
        <v>0</v>
      </c>
      <c r="D216" s="4"/>
      <c r="E216" s="4"/>
      <c r="F216" s="3">
        <v>0</v>
      </c>
      <c r="G216" s="3">
        <v>0</v>
      </c>
      <c r="H216" s="3">
        <v>0</v>
      </c>
      <c r="I216" s="3">
        <v>-204000</v>
      </c>
      <c r="J216" s="4"/>
      <c r="K216" s="4"/>
    </row>
    <row r="217" spans="1:11" ht="13.5" customHeight="1" x14ac:dyDescent="0.25">
      <c r="A217" s="29" t="s">
        <v>406</v>
      </c>
      <c r="B217" s="2" t="s">
        <v>407</v>
      </c>
      <c r="C217" s="3">
        <v>0</v>
      </c>
      <c r="D217" s="4"/>
      <c r="E217" s="4"/>
      <c r="F217" s="3">
        <v>0</v>
      </c>
      <c r="G217" s="3">
        <v>0</v>
      </c>
      <c r="H217" s="3">
        <v>0</v>
      </c>
      <c r="I217" s="3">
        <v>0</v>
      </c>
      <c r="J217" s="4"/>
      <c r="K217" s="4"/>
    </row>
    <row r="218" spans="1:11" ht="13.5" customHeight="1" x14ac:dyDescent="0.25">
      <c r="A218" s="29" t="s">
        <v>408</v>
      </c>
      <c r="B218" s="2" t="s">
        <v>409</v>
      </c>
      <c r="C218" s="3">
        <v>0</v>
      </c>
      <c r="D218" s="4"/>
      <c r="E218" s="4"/>
      <c r="F218" s="3">
        <v>0</v>
      </c>
      <c r="G218" s="3">
        <v>0</v>
      </c>
      <c r="H218" s="3">
        <v>0</v>
      </c>
      <c r="I218" s="3">
        <v>-235000</v>
      </c>
      <c r="J218" s="4"/>
      <c r="K218" s="4"/>
    </row>
    <row r="219" spans="1:11" ht="13.5" customHeight="1" x14ac:dyDescent="0.25">
      <c r="A219" s="2" t="s">
        <v>410</v>
      </c>
      <c r="B219" s="2" t="s">
        <v>411</v>
      </c>
      <c r="C219" s="3">
        <v>86014.080000000002</v>
      </c>
      <c r="D219" s="3">
        <v>86014.080000000002</v>
      </c>
      <c r="E219" s="4"/>
      <c r="F219" s="3">
        <v>1507.62</v>
      </c>
      <c r="G219" s="3">
        <v>86014.080000000002</v>
      </c>
      <c r="H219" s="4"/>
      <c r="I219" s="4"/>
      <c r="J219" s="4"/>
      <c r="K219" s="4"/>
    </row>
    <row r="220" spans="1:11" ht="13.5" customHeight="1" x14ac:dyDescent="0.25">
      <c r="A220" s="2" t="s">
        <v>412</v>
      </c>
      <c r="B220" s="2" t="s">
        <v>413</v>
      </c>
      <c r="C220" s="3">
        <v>379587.5</v>
      </c>
      <c r="D220" s="3">
        <v>79587.5</v>
      </c>
      <c r="E220" s="4"/>
      <c r="F220" s="3">
        <v>142168.07999999999</v>
      </c>
      <c r="G220" s="3">
        <v>2637419.42</v>
      </c>
      <c r="H220" s="3">
        <v>500000</v>
      </c>
      <c r="I220" s="4"/>
      <c r="J220" s="4"/>
      <c r="K220" s="4"/>
    </row>
    <row r="221" spans="1:11" ht="13.5" customHeight="1" x14ac:dyDescent="0.25">
      <c r="A221" s="2" t="s">
        <v>414</v>
      </c>
      <c r="B221" s="2" t="s">
        <v>415</v>
      </c>
      <c r="C221" s="3">
        <v>26655.42</v>
      </c>
      <c r="D221" s="3">
        <v>26655.42</v>
      </c>
      <c r="E221" s="4"/>
      <c r="F221" s="3">
        <v>0</v>
      </c>
      <c r="G221" s="3">
        <v>26655.42</v>
      </c>
      <c r="H221" s="4"/>
      <c r="I221" s="4"/>
      <c r="J221" s="4"/>
      <c r="K221" s="4"/>
    </row>
    <row r="222" spans="1:11" ht="13.5" customHeight="1" x14ac:dyDescent="0.25">
      <c r="A222" s="2" t="s">
        <v>416</v>
      </c>
      <c r="B222" s="2" t="s">
        <v>417</v>
      </c>
      <c r="C222" s="3">
        <v>0</v>
      </c>
      <c r="D222" s="4"/>
      <c r="E222" s="4"/>
      <c r="F222" s="3">
        <v>0</v>
      </c>
      <c r="G222" s="4"/>
      <c r="H222" s="4"/>
      <c r="I222" s="4"/>
      <c r="J222" s="4"/>
      <c r="K222" s="4"/>
    </row>
    <row r="223" spans="1:11" ht="13.5" customHeight="1" x14ac:dyDescent="0.25">
      <c r="A223" s="2" t="s">
        <v>418</v>
      </c>
      <c r="B223" s="2" t="s">
        <v>419</v>
      </c>
      <c r="C223" s="3">
        <v>1439858.23</v>
      </c>
      <c r="D223" s="3">
        <v>1139858.23</v>
      </c>
      <c r="E223" s="4"/>
      <c r="F223" s="3">
        <v>965695.77</v>
      </c>
      <c r="G223" s="3">
        <v>462005.46</v>
      </c>
      <c r="H223" s="4"/>
      <c r="I223" s="4"/>
      <c r="J223" s="4"/>
      <c r="K223" s="4"/>
    </row>
    <row r="224" spans="1:11" ht="13.5" customHeight="1" x14ac:dyDescent="0.25">
      <c r="A224" s="2" t="s">
        <v>420</v>
      </c>
      <c r="B224" s="2" t="s">
        <v>421</v>
      </c>
      <c r="C224" s="3">
        <v>94259.86</v>
      </c>
      <c r="D224" s="3">
        <v>94259.86</v>
      </c>
      <c r="E224" s="4"/>
      <c r="F224" s="3">
        <v>0</v>
      </c>
      <c r="G224" s="3">
        <v>120000</v>
      </c>
      <c r="H224" s="4"/>
      <c r="I224" s="4"/>
      <c r="J224" s="4"/>
      <c r="K224" s="4"/>
    </row>
    <row r="225" spans="1:11" ht="13.5" customHeight="1" x14ac:dyDescent="0.25">
      <c r="A225" s="2" t="s">
        <v>422</v>
      </c>
      <c r="B225" s="2" t="s">
        <v>423</v>
      </c>
      <c r="C225" s="3">
        <v>145847.85</v>
      </c>
      <c r="D225" s="3">
        <v>110847.85</v>
      </c>
      <c r="E225" s="3">
        <v>35000</v>
      </c>
      <c r="F225" s="3">
        <v>110630.27</v>
      </c>
      <c r="G225" s="3">
        <v>35057.58</v>
      </c>
      <c r="H225" s="4"/>
      <c r="I225" s="4"/>
      <c r="J225" s="4"/>
      <c r="K225" s="4"/>
    </row>
    <row r="226" spans="1:11" ht="13.5" customHeight="1" x14ac:dyDescent="0.25">
      <c r="A226" s="2" t="s">
        <v>424</v>
      </c>
      <c r="B226" s="2" t="s">
        <v>425</v>
      </c>
      <c r="C226" s="3">
        <v>2485887.29</v>
      </c>
      <c r="D226" s="3">
        <v>2185887.29</v>
      </c>
      <c r="E226" s="4"/>
      <c r="F226" s="3">
        <v>93632.34</v>
      </c>
      <c r="G226" s="3">
        <v>2752254.95</v>
      </c>
      <c r="H226" s="3">
        <v>500000</v>
      </c>
      <c r="I226" s="4"/>
      <c r="J226" s="4"/>
      <c r="K226" s="4"/>
    </row>
    <row r="227" spans="1:11" ht="13.5" customHeight="1" x14ac:dyDescent="0.25">
      <c r="A227" s="2" t="s">
        <v>426</v>
      </c>
      <c r="B227" s="2" t="s">
        <v>427</v>
      </c>
      <c r="C227" s="3">
        <v>2000338.17</v>
      </c>
      <c r="D227" s="3">
        <v>465338.17</v>
      </c>
      <c r="E227" s="3">
        <v>-35000</v>
      </c>
      <c r="F227" s="3">
        <v>45934.66</v>
      </c>
      <c r="G227" s="3">
        <v>1453859</v>
      </c>
      <c r="H227" s="4"/>
      <c r="I227" s="4"/>
      <c r="J227" s="4"/>
      <c r="K227" s="4"/>
    </row>
    <row r="228" spans="1:11" ht="13.5" customHeight="1" x14ac:dyDescent="0.25">
      <c r="A228" s="2" t="s">
        <v>428</v>
      </c>
      <c r="B228" s="2" t="s">
        <v>429</v>
      </c>
      <c r="C228" s="3">
        <v>4086260.44</v>
      </c>
      <c r="D228" s="3">
        <v>3586260.44</v>
      </c>
      <c r="E228" s="4"/>
      <c r="F228" s="3">
        <v>650627.67999999982</v>
      </c>
      <c r="G228" s="3">
        <v>3500000</v>
      </c>
      <c r="H228" s="4"/>
      <c r="I228" s="4"/>
      <c r="J228" s="4"/>
      <c r="K228" s="4"/>
    </row>
    <row r="229" spans="1:11" ht="13.5" customHeight="1" x14ac:dyDescent="0.25">
      <c r="A229" s="29" t="s">
        <v>430</v>
      </c>
      <c r="B229" s="2" t="s">
        <v>431</v>
      </c>
      <c r="C229" s="3">
        <v>2470702.58</v>
      </c>
      <c r="D229" s="3">
        <v>145702.57999999999</v>
      </c>
      <c r="E229" s="4"/>
      <c r="F229" s="3">
        <v>48514.74</v>
      </c>
      <c r="G229" s="3">
        <v>3622187.84</v>
      </c>
      <c r="H229" s="3">
        <v>1080000</v>
      </c>
      <c r="I229" s="3">
        <v>0</v>
      </c>
      <c r="J229" s="4"/>
      <c r="K229" s="4"/>
    </row>
    <row r="230" spans="1:11" ht="13.5" customHeight="1" x14ac:dyDescent="0.25">
      <c r="A230" s="29" t="s">
        <v>432</v>
      </c>
      <c r="B230" s="2" t="s">
        <v>433</v>
      </c>
      <c r="C230" s="3">
        <v>-1380000</v>
      </c>
      <c r="D230" s="4"/>
      <c r="E230" s="4"/>
      <c r="F230" s="3">
        <v>0</v>
      </c>
      <c r="G230" s="3">
        <v>-956000</v>
      </c>
      <c r="H230" s="3">
        <v>-864000</v>
      </c>
      <c r="I230" s="3">
        <v>0</v>
      </c>
      <c r="J230" s="4"/>
      <c r="K230" s="4"/>
    </row>
    <row r="231" spans="1:11" ht="13.5" customHeight="1" x14ac:dyDescent="0.25">
      <c r="A231" s="29" t="s">
        <v>434</v>
      </c>
      <c r="B231" s="2" t="s">
        <v>435</v>
      </c>
      <c r="C231" s="3">
        <v>21569.87</v>
      </c>
      <c r="D231" s="3">
        <v>21569.87</v>
      </c>
      <c r="E231" s="4"/>
      <c r="F231" s="3">
        <v>0</v>
      </c>
      <c r="G231" s="3">
        <v>21569.87</v>
      </c>
      <c r="H231" s="4"/>
      <c r="I231" s="4"/>
      <c r="J231" s="4"/>
      <c r="K231" s="4"/>
    </row>
    <row r="232" spans="1:11" ht="13.5" customHeight="1" x14ac:dyDescent="0.25">
      <c r="A232" s="29" t="s">
        <v>436</v>
      </c>
      <c r="B232" s="2" t="s">
        <v>437</v>
      </c>
      <c r="C232" s="3">
        <v>0</v>
      </c>
      <c r="D232" s="4"/>
      <c r="E232" s="4"/>
      <c r="F232" s="3">
        <v>-71755</v>
      </c>
      <c r="G232" s="4"/>
      <c r="H232" s="4"/>
      <c r="I232" s="4"/>
      <c r="J232" s="4"/>
      <c r="K232" s="4"/>
    </row>
    <row r="233" spans="1:11" ht="13.5" customHeight="1" x14ac:dyDescent="0.25">
      <c r="A233" s="29" t="s">
        <v>438</v>
      </c>
      <c r="B233" s="2" t="s">
        <v>439</v>
      </c>
      <c r="C233" s="3">
        <v>142885.10999999999</v>
      </c>
      <c r="D233" s="3">
        <v>142885.10999999999</v>
      </c>
      <c r="E233" s="4"/>
      <c r="F233" s="3">
        <v>8140.63</v>
      </c>
      <c r="G233" s="3">
        <v>134744.48000000001</v>
      </c>
      <c r="H233" s="4"/>
      <c r="I233" s="4"/>
      <c r="J233" s="4"/>
      <c r="K233" s="4"/>
    </row>
    <row r="234" spans="1:11" ht="13.5" customHeight="1" x14ac:dyDescent="0.25">
      <c r="A234" s="29" t="s">
        <v>440</v>
      </c>
      <c r="B234" s="2" t="s">
        <v>441</v>
      </c>
      <c r="C234" s="3">
        <v>0</v>
      </c>
      <c r="D234" s="4"/>
      <c r="E234" s="4"/>
      <c r="F234" s="3">
        <v>-170900</v>
      </c>
      <c r="G234" s="4"/>
      <c r="H234" s="4"/>
      <c r="I234" s="4"/>
      <c r="J234" s="4"/>
      <c r="K234" s="4"/>
    </row>
    <row r="235" spans="1:11" ht="13.5" customHeight="1" x14ac:dyDescent="0.25">
      <c r="A235" s="2" t="s">
        <v>442</v>
      </c>
      <c r="B235" s="2" t="s">
        <v>443</v>
      </c>
      <c r="C235" s="3">
        <v>712827.58000000007</v>
      </c>
      <c r="D235" s="3">
        <v>612827.58000000007</v>
      </c>
      <c r="E235" s="4"/>
      <c r="F235" s="3">
        <v>55724.55</v>
      </c>
      <c r="G235" s="3">
        <v>797103.03</v>
      </c>
      <c r="H235" s="3">
        <v>0</v>
      </c>
      <c r="I235" s="3">
        <v>0</v>
      </c>
      <c r="J235" s="3">
        <v>0</v>
      </c>
      <c r="K235" s="4"/>
    </row>
    <row r="236" spans="1:11" ht="13.5" customHeight="1" x14ac:dyDescent="0.25">
      <c r="A236" s="29" t="s">
        <v>444</v>
      </c>
      <c r="B236" s="2" t="s">
        <v>445</v>
      </c>
      <c r="C236" s="3">
        <v>960495.96</v>
      </c>
      <c r="D236" s="3">
        <v>960495.96</v>
      </c>
      <c r="E236" s="4"/>
      <c r="F236" s="3">
        <v>23457.71</v>
      </c>
      <c r="G236" s="3">
        <v>539038.25</v>
      </c>
      <c r="H236" s="3">
        <v>1250000</v>
      </c>
      <c r="I236" s="4"/>
      <c r="J236" s="4"/>
      <c r="K236" s="4"/>
    </row>
    <row r="237" spans="1:11" ht="13.5" customHeight="1" x14ac:dyDescent="0.25">
      <c r="A237" s="29" t="s">
        <v>446</v>
      </c>
      <c r="B237" s="2" t="s">
        <v>447</v>
      </c>
      <c r="C237" s="4"/>
      <c r="D237" s="4"/>
      <c r="E237" s="4"/>
      <c r="F237" s="4"/>
      <c r="G237" s="4"/>
      <c r="H237" s="3">
        <v>-699000</v>
      </c>
      <c r="I237" s="4"/>
      <c r="J237" s="4"/>
      <c r="K237" s="4"/>
    </row>
    <row r="238" spans="1:11" ht="13.5" customHeight="1" x14ac:dyDescent="0.25">
      <c r="A238" s="29" t="s">
        <v>448</v>
      </c>
      <c r="B238" s="2" t="s">
        <v>449</v>
      </c>
      <c r="C238" s="3">
        <v>150000</v>
      </c>
      <c r="D238" s="4"/>
      <c r="E238" s="4"/>
      <c r="F238" s="3">
        <v>0</v>
      </c>
      <c r="G238" s="3">
        <v>0</v>
      </c>
      <c r="H238" s="4"/>
      <c r="I238" s="3">
        <v>0</v>
      </c>
      <c r="J238" s="3">
        <v>0</v>
      </c>
      <c r="K238" s="4"/>
    </row>
    <row r="239" spans="1:11" ht="13.5" customHeight="1" x14ac:dyDescent="0.25">
      <c r="A239" s="29" t="s">
        <v>450</v>
      </c>
      <c r="B239" s="2" t="s">
        <v>451</v>
      </c>
      <c r="C239" s="3">
        <v>0</v>
      </c>
      <c r="D239" s="4"/>
      <c r="E239" s="4"/>
      <c r="F239" s="3">
        <v>0</v>
      </c>
      <c r="G239" s="3">
        <v>0</v>
      </c>
      <c r="H239" s="4"/>
      <c r="I239" s="4"/>
      <c r="J239" s="3">
        <v>0</v>
      </c>
      <c r="K239" s="4"/>
    </row>
    <row r="240" spans="1:11" ht="13.5" customHeight="1" x14ac:dyDescent="0.25">
      <c r="A240" s="2" t="s">
        <v>452</v>
      </c>
      <c r="B240" s="2" t="s">
        <v>453</v>
      </c>
      <c r="C240" s="3">
        <v>562440.46</v>
      </c>
      <c r="D240" s="3">
        <v>462440.46</v>
      </c>
      <c r="E240" s="4"/>
      <c r="F240" s="3">
        <v>375100.4</v>
      </c>
      <c r="G240" s="3">
        <v>187413.21</v>
      </c>
      <c r="H240" s="4"/>
      <c r="I240" s="4"/>
      <c r="J240" s="4"/>
      <c r="K240" s="4"/>
    </row>
    <row r="241" spans="1:11" ht="13.5" customHeight="1" x14ac:dyDescent="0.25">
      <c r="A241" s="2" t="s">
        <v>454</v>
      </c>
      <c r="B241" s="2" t="s">
        <v>455</v>
      </c>
      <c r="C241" s="3">
        <v>0</v>
      </c>
      <c r="D241" s="4"/>
      <c r="E241" s="4"/>
      <c r="F241" s="3">
        <v>-4036.47</v>
      </c>
      <c r="G241" s="4"/>
      <c r="H241" s="4"/>
      <c r="I241" s="4"/>
      <c r="J241" s="4"/>
      <c r="K241" s="4"/>
    </row>
    <row r="242" spans="1:11" ht="13.5" customHeight="1" x14ac:dyDescent="0.25">
      <c r="A242" s="2" t="s">
        <v>456</v>
      </c>
      <c r="B242" s="2" t="s">
        <v>457</v>
      </c>
      <c r="C242" s="3">
        <v>472725.12</v>
      </c>
      <c r="D242" s="3">
        <v>472725.12</v>
      </c>
      <c r="E242" s="4"/>
      <c r="F242" s="3">
        <v>300898.52</v>
      </c>
      <c r="G242" s="3">
        <v>172612</v>
      </c>
      <c r="H242" s="4"/>
      <c r="I242" s="4"/>
      <c r="J242" s="4"/>
      <c r="K242" s="4"/>
    </row>
    <row r="243" spans="1:11" ht="13.5" customHeight="1" x14ac:dyDescent="0.25">
      <c r="A243" s="29" t="s">
        <v>458</v>
      </c>
      <c r="B243" s="2" t="s">
        <v>459</v>
      </c>
      <c r="C243" s="3">
        <v>864177.16999999993</v>
      </c>
      <c r="D243" s="3">
        <v>414177.17</v>
      </c>
      <c r="E243" s="4"/>
      <c r="F243" s="3">
        <v>229267.12</v>
      </c>
      <c r="G243" s="3">
        <v>1084910.05</v>
      </c>
      <c r="H243" s="3">
        <v>450000</v>
      </c>
      <c r="I243" s="4"/>
      <c r="J243" s="4"/>
      <c r="K243" s="4"/>
    </row>
    <row r="244" spans="1:11" ht="13.5" customHeight="1" x14ac:dyDescent="0.25">
      <c r="A244" s="29" t="s">
        <v>460</v>
      </c>
      <c r="B244" s="2" t="s">
        <v>461</v>
      </c>
      <c r="C244" s="3">
        <v>-285000</v>
      </c>
      <c r="D244" s="4"/>
      <c r="E244" s="4"/>
      <c r="F244" s="3">
        <v>-211700</v>
      </c>
      <c r="G244" s="3">
        <v>-350000</v>
      </c>
      <c r="H244" s="3">
        <v>-285000</v>
      </c>
      <c r="I244" s="4"/>
      <c r="J244" s="4"/>
      <c r="K244" s="4"/>
    </row>
    <row r="245" spans="1:11" ht="13.5" customHeight="1" x14ac:dyDescent="0.25">
      <c r="A245" s="2" t="s">
        <v>462</v>
      </c>
      <c r="B245" s="2" t="s">
        <v>463</v>
      </c>
      <c r="C245" s="3">
        <v>70000</v>
      </c>
      <c r="D245" s="3">
        <v>70000</v>
      </c>
      <c r="E245" s="4"/>
      <c r="F245" s="3">
        <v>0</v>
      </c>
      <c r="G245" s="3">
        <v>70000</v>
      </c>
      <c r="H245" s="4"/>
      <c r="I245" s="4"/>
      <c r="J245" s="4"/>
      <c r="K245" s="4"/>
    </row>
    <row r="246" spans="1:11" ht="13.5" customHeight="1" x14ac:dyDescent="0.25">
      <c r="A246" s="2" t="s">
        <v>464</v>
      </c>
      <c r="B246" s="2" t="s">
        <v>465</v>
      </c>
      <c r="C246" s="3">
        <v>150000</v>
      </c>
      <c r="D246" s="4"/>
      <c r="E246" s="4"/>
      <c r="F246" s="3">
        <v>0</v>
      </c>
      <c r="G246" s="3">
        <v>1550000</v>
      </c>
      <c r="H246" s="3">
        <v>0</v>
      </c>
      <c r="I246" s="3">
        <v>1100000</v>
      </c>
      <c r="J246" s="4"/>
      <c r="K246" s="4"/>
    </row>
    <row r="247" spans="1:11" ht="13.5" customHeight="1" x14ac:dyDescent="0.25">
      <c r="A247" s="2" t="s">
        <v>466</v>
      </c>
      <c r="B247" s="2" t="s">
        <v>467</v>
      </c>
      <c r="C247" s="3">
        <v>48547.13</v>
      </c>
      <c r="D247" s="3">
        <v>48547.13</v>
      </c>
      <c r="E247" s="4"/>
      <c r="F247" s="3">
        <v>12499.1</v>
      </c>
      <c r="G247" s="3">
        <v>36048.03</v>
      </c>
      <c r="H247" s="4"/>
      <c r="I247" s="4"/>
      <c r="J247" s="4"/>
      <c r="K247" s="4"/>
    </row>
    <row r="248" spans="1:11" ht="13.5" customHeight="1" x14ac:dyDescent="0.25">
      <c r="A248" s="2" t="s">
        <v>468</v>
      </c>
      <c r="B248" s="2" t="s">
        <v>469</v>
      </c>
      <c r="C248" s="3">
        <v>1469746.21</v>
      </c>
      <c r="D248" s="3">
        <v>1169746.21</v>
      </c>
      <c r="E248" s="4"/>
      <c r="F248" s="3">
        <v>1027324.0899999999</v>
      </c>
      <c r="G248" s="3">
        <v>273569.32</v>
      </c>
      <c r="H248" s="4"/>
      <c r="I248" s="4"/>
      <c r="J248" s="4"/>
      <c r="K248" s="4"/>
    </row>
    <row r="249" spans="1:11" ht="13.5" customHeight="1" x14ac:dyDescent="0.25">
      <c r="A249" s="2" t="s">
        <v>470</v>
      </c>
      <c r="B249" s="2" t="s">
        <v>471</v>
      </c>
      <c r="C249" s="3">
        <v>26229.69</v>
      </c>
      <c r="D249" s="3">
        <v>26229.69</v>
      </c>
      <c r="E249" s="4"/>
      <c r="F249" s="3">
        <v>1148.25</v>
      </c>
      <c r="G249" s="4"/>
      <c r="H249" s="4"/>
      <c r="I249" s="4"/>
      <c r="J249" s="4"/>
      <c r="K249" s="4"/>
    </row>
    <row r="250" spans="1:11" ht="13.5" customHeight="1" x14ac:dyDescent="0.25">
      <c r="A250" s="2" t="s">
        <v>472</v>
      </c>
      <c r="B250" s="2" t="s">
        <v>473</v>
      </c>
      <c r="C250" s="3">
        <v>824742.97</v>
      </c>
      <c r="D250" s="3">
        <v>824742.97</v>
      </c>
      <c r="E250" s="4"/>
      <c r="F250" s="3">
        <v>45106.45</v>
      </c>
      <c r="G250" s="3">
        <v>1100000</v>
      </c>
      <c r="H250" s="3">
        <v>200000</v>
      </c>
      <c r="I250" s="4"/>
      <c r="J250" s="4"/>
      <c r="K250" s="4"/>
    </row>
    <row r="251" spans="1:11" ht="13.5" customHeight="1" x14ac:dyDescent="0.25">
      <c r="A251" s="2" t="s">
        <v>474</v>
      </c>
      <c r="B251" s="2" t="s">
        <v>475</v>
      </c>
      <c r="C251" s="3">
        <v>3296070</v>
      </c>
      <c r="D251" s="3">
        <v>3096070</v>
      </c>
      <c r="E251" s="4"/>
      <c r="F251" s="3">
        <v>18500</v>
      </c>
      <c r="G251" s="3">
        <v>3277570</v>
      </c>
      <c r="H251" s="3">
        <v>1500000</v>
      </c>
      <c r="I251" s="3">
        <v>2000000</v>
      </c>
      <c r="J251" s="4"/>
      <c r="K251" s="4"/>
    </row>
    <row r="252" spans="1:11" ht="13.5" customHeight="1" x14ac:dyDescent="0.25">
      <c r="A252" s="29" t="s">
        <v>476</v>
      </c>
      <c r="B252" s="2" t="s">
        <v>477</v>
      </c>
      <c r="C252" s="3">
        <v>14111.93</v>
      </c>
      <c r="D252" s="3">
        <v>14111.93</v>
      </c>
      <c r="E252" s="4"/>
      <c r="F252" s="3">
        <v>0</v>
      </c>
      <c r="G252" s="3">
        <v>14111.93</v>
      </c>
      <c r="H252" s="4"/>
      <c r="I252" s="4"/>
      <c r="J252" s="4"/>
      <c r="K252" s="4"/>
    </row>
    <row r="253" spans="1:11" ht="13.5" customHeight="1" x14ac:dyDescent="0.25">
      <c r="A253" s="29" t="s">
        <v>478</v>
      </c>
      <c r="B253" s="2" t="s">
        <v>479</v>
      </c>
      <c r="C253" s="3">
        <v>0</v>
      </c>
      <c r="D253" s="4"/>
      <c r="E253" s="4"/>
      <c r="F253" s="3">
        <v>-7000</v>
      </c>
      <c r="G253" s="4"/>
      <c r="H253" s="4"/>
      <c r="I253" s="4"/>
      <c r="J253" s="4"/>
      <c r="K253" s="4"/>
    </row>
    <row r="254" spans="1:11" ht="13.5" customHeight="1" x14ac:dyDescent="0.25">
      <c r="A254" s="2" t="s">
        <v>480</v>
      </c>
      <c r="B254" s="2" t="s">
        <v>481</v>
      </c>
      <c r="C254" s="3">
        <v>2742582.69</v>
      </c>
      <c r="D254" s="3">
        <v>742582.69000000006</v>
      </c>
      <c r="E254" s="4"/>
      <c r="F254" s="3">
        <v>392588.78</v>
      </c>
      <c r="G254" s="3">
        <v>4349993.91</v>
      </c>
      <c r="H254" s="3">
        <v>2000000</v>
      </c>
      <c r="I254" s="3">
        <v>3000000</v>
      </c>
      <c r="J254" s="4"/>
      <c r="K254" s="4"/>
    </row>
    <row r="255" spans="1:11" ht="13.5" customHeight="1" x14ac:dyDescent="0.25">
      <c r="A255" s="2" t="s">
        <v>482</v>
      </c>
      <c r="B255" s="2" t="s">
        <v>483</v>
      </c>
      <c r="C255" s="3">
        <v>70000</v>
      </c>
      <c r="D255" s="3">
        <v>70000</v>
      </c>
      <c r="E255" s="4"/>
      <c r="F255" s="3">
        <v>58639.64</v>
      </c>
      <c r="G255" s="4"/>
      <c r="H255" s="4"/>
      <c r="I255" s="4"/>
      <c r="J255" s="4"/>
      <c r="K255" s="4"/>
    </row>
    <row r="256" spans="1:11" ht="13.5" customHeight="1" x14ac:dyDescent="0.25">
      <c r="A256" s="2" t="s">
        <v>484</v>
      </c>
      <c r="B256" s="2" t="s">
        <v>485</v>
      </c>
      <c r="C256" s="3">
        <v>41551</v>
      </c>
      <c r="D256" s="3">
        <v>41551</v>
      </c>
      <c r="E256" s="4"/>
      <c r="F256" s="3">
        <v>0</v>
      </c>
      <c r="G256" s="3">
        <v>0</v>
      </c>
      <c r="H256" s="3">
        <v>0</v>
      </c>
      <c r="I256" s="3">
        <v>0</v>
      </c>
      <c r="J256" s="4"/>
      <c r="K256" s="4"/>
    </row>
    <row r="257" spans="1:11" ht="13.5" customHeight="1" x14ac:dyDescent="0.25">
      <c r="A257" s="2" t="s">
        <v>486</v>
      </c>
      <c r="B257" s="2" t="s">
        <v>487</v>
      </c>
      <c r="C257" s="4"/>
      <c r="D257" s="4"/>
      <c r="E257" s="4"/>
      <c r="F257" s="4"/>
      <c r="G257" s="3">
        <v>0</v>
      </c>
      <c r="H257" s="3">
        <v>350000</v>
      </c>
      <c r="I257" s="3">
        <v>0</v>
      </c>
      <c r="J257" s="4"/>
      <c r="K257" s="4"/>
    </row>
    <row r="258" spans="1:11" ht="13.5" customHeight="1" x14ac:dyDescent="0.25">
      <c r="A258" s="2" t="s">
        <v>488</v>
      </c>
      <c r="B258" s="2" t="s">
        <v>489</v>
      </c>
      <c r="C258" s="3">
        <v>120000</v>
      </c>
      <c r="D258" s="3">
        <v>120000</v>
      </c>
      <c r="E258" s="4"/>
      <c r="F258" s="3">
        <v>104955.62</v>
      </c>
      <c r="G258" s="4"/>
      <c r="H258" s="4"/>
      <c r="I258" s="4"/>
      <c r="J258" s="4"/>
      <c r="K258" s="4"/>
    </row>
    <row r="259" spans="1:11" ht="13.5" customHeight="1" x14ac:dyDescent="0.25">
      <c r="A259" s="2" t="s">
        <v>490</v>
      </c>
      <c r="B259" s="2" t="s">
        <v>491</v>
      </c>
      <c r="C259" s="3">
        <v>130000</v>
      </c>
      <c r="D259" s="3">
        <v>30000</v>
      </c>
      <c r="E259" s="4"/>
      <c r="F259" s="3">
        <v>38359.17</v>
      </c>
      <c r="G259" s="3">
        <v>91640.83</v>
      </c>
      <c r="H259" s="4"/>
      <c r="I259" s="4"/>
      <c r="J259" s="4"/>
      <c r="K259" s="4"/>
    </row>
    <row r="260" spans="1:11" s="18" customFormat="1" ht="13.5" customHeight="1" x14ac:dyDescent="0.25">
      <c r="A260" s="17" t="s">
        <v>1120</v>
      </c>
      <c r="B260" s="17"/>
      <c r="C260" s="3"/>
      <c r="D260" s="4"/>
      <c r="E260" s="4"/>
      <c r="F260" s="3"/>
      <c r="G260" s="3"/>
      <c r="H260" s="3">
        <v>2830000</v>
      </c>
      <c r="I260" s="3">
        <v>2830000</v>
      </c>
      <c r="J260" s="3">
        <v>1420000</v>
      </c>
      <c r="K260" s="4"/>
    </row>
    <row r="261" spans="1:11" ht="13.5" customHeight="1" x14ac:dyDescent="0.25">
      <c r="A261" s="2" t="s">
        <v>492</v>
      </c>
      <c r="B261" s="2" t="s">
        <v>493</v>
      </c>
      <c r="C261" s="3">
        <v>200000</v>
      </c>
      <c r="D261" s="4"/>
      <c r="E261" s="4"/>
      <c r="F261" s="3">
        <v>0</v>
      </c>
      <c r="G261" s="3">
        <v>200000</v>
      </c>
      <c r="H261" s="3">
        <v>1600000</v>
      </c>
      <c r="I261" s="4"/>
      <c r="J261" s="4"/>
      <c r="K261" s="4"/>
    </row>
    <row r="262" spans="1:11" ht="13.5" customHeight="1" x14ac:dyDescent="0.25">
      <c r="A262" s="2" t="s">
        <v>494</v>
      </c>
      <c r="B262" s="2" t="s">
        <v>495</v>
      </c>
      <c r="C262" s="3">
        <v>130000</v>
      </c>
      <c r="D262" s="4"/>
      <c r="E262" s="4"/>
      <c r="F262" s="3">
        <v>0</v>
      </c>
      <c r="G262" s="3">
        <v>130000</v>
      </c>
      <c r="H262" s="4"/>
      <c r="I262" s="4"/>
      <c r="J262" s="4"/>
      <c r="K262" s="4"/>
    </row>
    <row r="263" spans="1:11" ht="13.5" customHeight="1" x14ac:dyDescent="0.25">
      <c r="A263" s="2" t="s">
        <v>496</v>
      </c>
      <c r="B263" s="2" t="s">
        <v>497</v>
      </c>
      <c r="C263" s="3">
        <v>500000</v>
      </c>
      <c r="D263" s="4"/>
      <c r="E263" s="4"/>
      <c r="F263" s="3">
        <v>0</v>
      </c>
      <c r="G263" s="3">
        <v>1500000</v>
      </c>
      <c r="H263" s="3">
        <v>0</v>
      </c>
      <c r="I263" s="4"/>
      <c r="J263" s="4"/>
      <c r="K263" s="4"/>
    </row>
    <row r="264" spans="1:11" ht="13.5" customHeight="1" x14ac:dyDescent="0.25">
      <c r="A264" s="2" t="s">
        <v>498</v>
      </c>
      <c r="B264" s="2" t="s">
        <v>499</v>
      </c>
      <c r="C264" s="3">
        <v>1335000</v>
      </c>
      <c r="D264" s="3">
        <v>85000</v>
      </c>
      <c r="E264" s="4"/>
      <c r="F264" s="3">
        <v>738697.88000000012</v>
      </c>
      <c r="G264" s="3">
        <v>596302.12</v>
      </c>
      <c r="H264" s="4"/>
      <c r="I264" s="4"/>
      <c r="J264" s="4"/>
      <c r="K264" s="4"/>
    </row>
    <row r="265" spans="1:11" ht="13.5" customHeight="1" x14ac:dyDescent="0.25">
      <c r="A265" s="2" t="s">
        <v>500</v>
      </c>
      <c r="B265" s="2" t="s">
        <v>501</v>
      </c>
      <c r="C265" s="3">
        <v>190000</v>
      </c>
      <c r="D265" s="4"/>
      <c r="E265" s="4"/>
      <c r="F265" s="3">
        <v>160000</v>
      </c>
      <c r="G265" s="3">
        <v>30000</v>
      </c>
      <c r="H265" s="4"/>
      <c r="I265" s="4"/>
      <c r="J265" s="4"/>
      <c r="K265" s="4"/>
    </row>
    <row r="266" spans="1:11" ht="13.5" customHeight="1" x14ac:dyDescent="0.25">
      <c r="A266" s="2" t="s">
        <v>502</v>
      </c>
      <c r="B266" s="2" t="s">
        <v>503</v>
      </c>
      <c r="C266" s="3">
        <v>56332.800000000003</v>
      </c>
      <c r="D266" s="3">
        <v>26332.799999999999</v>
      </c>
      <c r="E266" s="4"/>
      <c r="F266" s="3">
        <v>0</v>
      </c>
      <c r="G266" s="3">
        <v>30000</v>
      </c>
      <c r="H266" s="3">
        <v>30000</v>
      </c>
      <c r="I266" s="3">
        <v>30000</v>
      </c>
      <c r="J266" s="3">
        <v>30000</v>
      </c>
      <c r="K266" s="4"/>
    </row>
    <row r="267" spans="1:11" ht="13.5" customHeight="1" x14ac:dyDescent="0.25">
      <c r="A267" s="2" t="s">
        <v>504</v>
      </c>
      <c r="B267" s="2" t="s">
        <v>505</v>
      </c>
      <c r="C267" s="3">
        <v>2922.74</v>
      </c>
      <c r="D267" s="3">
        <v>2922.74</v>
      </c>
      <c r="E267" s="4"/>
      <c r="F267" s="3">
        <v>0</v>
      </c>
      <c r="G267" s="3">
        <v>2922.74</v>
      </c>
      <c r="H267" s="4"/>
      <c r="I267" s="4"/>
      <c r="J267" s="4"/>
      <c r="K267" s="4"/>
    </row>
    <row r="268" spans="1:11" ht="13.5" customHeight="1" x14ac:dyDescent="0.25">
      <c r="A268" s="2" t="s">
        <v>506</v>
      </c>
      <c r="B268" s="2" t="s">
        <v>507</v>
      </c>
      <c r="C268" s="3">
        <v>55401.98</v>
      </c>
      <c r="D268" s="3">
        <v>25401.98</v>
      </c>
      <c r="E268" s="4"/>
      <c r="F268" s="3">
        <v>2056.3200000000002</v>
      </c>
      <c r="G268" s="3">
        <v>93345.66</v>
      </c>
      <c r="H268" s="3">
        <v>40000</v>
      </c>
      <c r="I268" s="3">
        <v>40000</v>
      </c>
      <c r="J268" s="3">
        <v>40000</v>
      </c>
      <c r="K268" s="3">
        <v>40000</v>
      </c>
    </row>
    <row r="269" spans="1:11" ht="13.5" customHeight="1" x14ac:dyDescent="0.25">
      <c r="A269" s="2" t="s">
        <v>508</v>
      </c>
      <c r="B269" s="2" t="s">
        <v>509</v>
      </c>
      <c r="C269" s="3">
        <v>50000</v>
      </c>
      <c r="D269" s="4"/>
      <c r="E269" s="4"/>
      <c r="F269" s="3">
        <v>0</v>
      </c>
      <c r="G269" s="3">
        <v>50000</v>
      </c>
      <c r="H269" s="4"/>
      <c r="I269" s="4"/>
      <c r="J269" s="4"/>
      <c r="K269" s="4"/>
    </row>
    <row r="270" spans="1:11" ht="13.5" customHeight="1" x14ac:dyDescent="0.25">
      <c r="A270" s="2" t="s">
        <v>510</v>
      </c>
      <c r="B270" s="2" t="s">
        <v>511</v>
      </c>
      <c r="C270" s="3">
        <v>0</v>
      </c>
      <c r="D270" s="4"/>
      <c r="E270" s="4"/>
      <c r="F270" s="3">
        <v>0</v>
      </c>
      <c r="G270" s="4"/>
      <c r="H270" s="4"/>
      <c r="I270" s="4"/>
      <c r="J270" s="4"/>
      <c r="K270" s="4"/>
    </row>
    <row r="271" spans="1:11" ht="13.5" customHeight="1" x14ac:dyDescent="0.25">
      <c r="A271" s="2" t="s">
        <v>512</v>
      </c>
      <c r="B271" s="2" t="s">
        <v>513</v>
      </c>
      <c r="C271" s="3">
        <v>200000</v>
      </c>
      <c r="D271" s="3">
        <v>150000</v>
      </c>
      <c r="E271" s="4"/>
      <c r="F271" s="3">
        <v>178347.24</v>
      </c>
      <c r="G271" s="4"/>
      <c r="H271" s="4"/>
      <c r="I271" s="4"/>
      <c r="J271" s="4"/>
      <c r="K271" s="4"/>
    </row>
    <row r="272" spans="1:11" ht="13.5" customHeight="1" x14ac:dyDescent="0.25">
      <c r="A272" s="2" t="s">
        <v>514</v>
      </c>
      <c r="B272" s="2" t="s">
        <v>515</v>
      </c>
      <c r="C272" s="3">
        <v>150000</v>
      </c>
      <c r="D272" s="3">
        <v>150000</v>
      </c>
      <c r="E272" s="4"/>
      <c r="F272" s="3">
        <v>0</v>
      </c>
      <c r="G272" s="3">
        <v>150000</v>
      </c>
      <c r="H272" s="4"/>
      <c r="I272" s="4"/>
      <c r="J272" s="4"/>
      <c r="K272" s="4"/>
    </row>
    <row r="273" spans="1:11" ht="13.5" customHeight="1" x14ac:dyDescent="0.25">
      <c r="A273" s="2" t="s">
        <v>516</v>
      </c>
      <c r="B273" s="2" t="s">
        <v>517</v>
      </c>
      <c r="C273" s="3">
        <v>40000</v>
      </c>
      <c r="D273" s="3">
        <v>40000</v>
      </c>
      <c r="E273" s="4"/>
      <c r="F273" s="3">
        <v>25501.86</v>
      </c>
      <c r="G273" s="4"/>
      <c r="H273" s="4"/>
      <c r="I273" s="4"/>
      <c r="J273" s="4"/>
      <c r="K273" s="4"/>
    </row>
    <row r="274" spans="1:11" ht="13.5" customHeight="1" x14ac:dyDescent="0.25">
      <c r="A274" s="2" t="s">
        <v>518</v>
      </c>
      <c r="B274" s="2" t="s">
        <v>519</v>
      </c>
      <c r="C274" s="3">
        <v>22105.7</v>
      </c>
      <c r="D274" s="3">
        <v>22105.7</v>
      </c>
      <c r="E274" s="4"/>
      <c r="F274" s="3">
        <v>9461.15</v>
      </c>
      <c r="G274" s="4"/>
      <c r="H274" s="4"/>
      <c r="I274" s="4"/>
      <c r="J274" s="4"/>
      <c r="K274" s="4"/>
    </row>
    <row r="275" spans="1:11" ht="13.5" customHeight="1" x14ac:dyDescent="0.25">
      <c r="A275" s="2" t="s">
        <v>520</v>
      </c>
      <c r="B275" s="2" t="s">
        <v>521</v>
      </c>
      <c r="C275" s="3">
        <v>920740.27</v>
      </c>
      <c r="D275" s="3">
        <v>920740.27</v>
      </c>
      <c r="E275" s="4"/>
      <c r="F275" s="3">
        <v>703271.23</v>
      </c>
      <c r="G275" s="3">
        <v>386321.84</v>
      </c>
      <c r="H275" s="4"/>
      <c r="I275" s="4"/>
      <c r="J275" s="4"/>
      <c r="K275" s="4"/>
    </row>
    <row r="276" spans="1:11" ht="13.5" customHeight="1" x14ac:dyDescent="0.25">
      <c r="A276" s="2" t="s">
        <v>522</v>
      </c>
      <c r="B276" s="2" t="s">
        <v>523</v>
      </c>
      <c r="C276" s="3">
        <v>40000</v>
      </c>
      <c r="D276" s="4"/>
      <c r="E276" s="4"/>
      <c r="F276" s="3">
        <v>33998.949999999997</v>
      </c>
      <c r="G276" s="3">
        <v>6001.05</v>
      </c>
      <c r="H276" s="4"/>
      <c r="I276" s="4"/>
      <c r="J276" s="4"/>
      <c r="K276" s="4"/>
    </row>
    <row r="277" spans="1:11" ht="13.5" customHeight="1" x14ac:dyDescent="0.25">
      <c r="A277" s="2" t="s">
        <v>524</v>
      </c>
      <c r="B277" s="2" t="s">
        <v>525</v>
      </c>
      <c r="C277" s="3">
        <v>400000</v>
      </c>
      <c r="D277" s="4"/>
      <c r="E277" s="4"/>
      <c r="F277" s="3">
        <v>3873.45</v>
      </c>
      <c r="G277" s="3">
        <v>400000</v>
      </c>
      <c r="H277" s="4"/>
      <c r="I277" s="4"/>
      <c r="J277" s="4"/>
      <c r="K277" s="4"/>
    </row>
    <row r="278" spans="1:11" ht="13.5" customHeight="1" x14ac:dyDescent="0.25">
      <c r="A278" s="2" t="s">
        <v>526</v>
      </c>
      <c r="B278" s="2" t="s">
        <v>527</v>
      </c>
      <c r="C278" s="3">
        <v>250000</v>
      </c>
      <c r="D278" s="4"/>
      <c r="E278" s="4"/>
      <c r="F278" s="3">
        <v>33328.44</v>
      </c>
      <c r="G278" s="3">
        <v>1616671.56</v>
      </c>
      <c r="H278" s="4"/>
      <c r="I278" s="4"/>
      <c r="J278" s="4"/>
      <c r="K278" s="4"/>
    </row>
    <row r="279" spans="1:11" ht="13.5" customHeight="1" x14ac:dyDescent="0.25">
      <c r="A279" s="2" t="s">
        <v>528</v>
      </c>
      <c r="B279" s="2" t="s">
        <v>529</v>
      </c>
      <c r="C279" s="3">
        <v>210000</v>
      </c>
      <c r="D279" s="4"/>
      <c r="E279" s="4"/>
      <c r="F279" s="3">
        <v>9636.42</v>
      </c>
      <c r="G279" s="3">
        <v>200363.58</v>
      </c>
      <c r="H279" s="3">
        <v>4000000</v>
      </c>
      <c r="I279" s="4"/>
      <c r="J279" s="4"/>
      <c r="K279" s="4"/>
    </row>
    <row r="280" spans="1:11" ht="13.5" customHeight="1" x14ac:dyDescent="0.25">
      <c r="A280" s="29" t="s">
        <v>530</v>
      </c>
      <c r="B280" s="2" t="s">
        <v>531</v>
      </c>
      <c r="C280" s="3">
        <v>250000</v>
      </c>
      <c r="D280" s="4"/>
      <c r="E280" s="4"/>
      <c r="F280" s="3">
        <v>0</v>
      </c>
      <c r="G280" s="3">
        <v>2250000</v>
      </c>
      <c r="H280" s="3">
        <v>1840000</v>
      </c>
      <c r="I280" s="4"/>
      <c r="J280" s="4"/>
      <c r="K280" s="4"/>
    </row>
    <row r="281" spans="1:11" ht="13.5" customHeight="1" x14ac:dyDescent="0.25">
      <c r="A281" s="29" t="s">
        <v>532</v>
      </c>
      <c r="B281" s="2" t="s">
        <v>533</v>
      </c>
      <c r="C281" s="4"/>
      <c r="D281" s="4"/>
      <c r="E281" s="4"/>
      <c r="F281" s="4"/>
      <c r="G281" s="4"/>
      <c r="H281" s="3">
        <v>-3456000</v>
      </c>
      <c r="I281" s="4"/>
      <c r="J281" s="4"/>
      <c r="K281" s="4"/>
    </row>
    <row r="282" spans="1:11" ht="13.5" customHeight="1" x14ac:dyDescent="0.25">
      <c r="A282" s="2" t="s">
        <v>534</v>
      </c>
      <c r="B282" s="2" t="s">
        <v>535</v>
      </c>
      <c r="C282" s="4"/>
      <c r="D282" s="4"/>
      <c r="E282" s="4"/>
      <c r="F282" s="4"/>
      <c r="G282" s="3">
        <v>0</v>
      </c>
      <c r="H282" s="4"/>
      <c r="I282" s="4"/>
      <c r="J282" s="4"/>
      <c r="K282" s="4"/>
    </row>
    <row r="283" spans="1:11" ht="13.5" customHeight="1" x14ac:dyDescent="0.25">
      <c r="A283" s="2" t="s">
        <v>536</v>
      </c>
      <c r="B283" s="2" t="s">
        <v>537</v>
      </c>
      <c r="C283" s="4"/>
      <c r="D283" s="4"/>
      <c r="E283" s="4"/>
      <c r="F283" s="4"/>
      <c r="G283" s="3">
        <v>95000</v>
      </c>
      <c r="H283" s="4"/>
      <c r="I283" s="4"/>
      <c r="J283" s="4"/>
      <c r="K283" s="4"/>
    </row>
    <row r="284" spans="1:11" ht="13.5" customHeight="1" x14ac:dyDescent="0.25">
      <c r="A284" s="2" t="s">
        <v>538</v>
      </c>
      <c r="B284" s="2" t="s">
        <v>539</v>
      </c>
      <c r="C284" s="4"/>
      <c r="D284" s="4"/>
      <c r="E284" s="4"/>
      <c r="F284" s="4"/>
      <c r="G284" s="3">
        <v>350000</v>
      </c>
      <c r="H284" s="3">
        <v>0</v>
      </c>
      <c r="I284" s="4"/>
      <c r="J284" s="3">
        <v>1500000</v>
      </c>
      <c r="K284" s="4"/>
    </row>
    <row r="285" spans="1:11" ht="13.5" customHeight="1" x14ac:dyDescent="0.25">
      <c r="A285" s="2" t="s">
        <v>540</v>
      </c>
      <c r="B285" s="2" t="s">
        <v>541</v>
      </c>
      <c r="C285" s="4"/>
      <c r="D285" s="4"/>
      <c r="E285" s="4"/>
      <c r="F285" s="4"/>
      <c r="G285" s="3">
        <v>300000</v>
      </c>
      <c r="H285" s="3">
        <v>1600000</v>
      </c>
      <c r="I285" s="4"/>
      <c r="J285" s="4"/>
      <c r="K285" s="4"/>
    </row>
    <row r="286" spans="1:11" ht="13.5" customHeight="1" x14ac:dyDescent="0.25">
      <c r="A286" s="2" t="s">
        <v>542</v>
      </c>
      <c r="B286" s="2" t="s">
        <v>543</v>
      </c>
      <c r="C286" s="4"/>
      <c r="D286" s="4"/>
      <c r="E286" s="4"/>
      <c r="F286" s="4"/>
      <c r="G286" s="3">
        <v>200000</v>
      </c>
      <c r="H286" s="3">
        <v>800000</v>
      </c>
      <c r="I286" s="4"/>
      <c r="J286" s="4"/>
      <c r="K286" s="4"/>
    </row>
    <row r="287" spans="1:11" ht="13.5" customHeight="1" x14ac:dyDescent="0.25">
      <c r="A287" s="2" t="s">
        <v>544</v>
      </c>
      <c r="B287" s="2" t="s">
        <v>545</v>
      </c>
      <c r="C287" s="4"/>
      <c r="D287" s="4"/>
      <c r="E287" s="4"/>
      <c r="F287" s="4"/>
      <c r="G287" s="3">
        <v>60000</v>
      </c>
      <c r="H287" s="4"/>
      <c r="I287" s="4"/>
      <c r="J287" s="4"/>
      <c r="K287" s="4"/>
    </row>
    <row r="288" spans="1:11" ht="13.5" customHeight="1" x14ac:dyDescent="0.25">
      <c r="A288" s="2" t="s">
        <v>546</v>
      </c>
      <c r="B288" s="2" t="s">
        <v>547</v>
      </c>
      <c r="C288" s="4"/>
      <c r="D288" s="4"/>
      <c r="E288" s="4"/>
      <c r="F288" s="4"/>
      <c r="G288" s="3">
        <v>35000</v>
      </c>
      <c r="H288" s="4"/>
      <c r="I288" s="4"/>
      <c r="J288" s="4"/>
      <c r="K288" s="4"/>
    </row>
    <row r="289" spans="1:11" ht="13.5" customHeight="1" x14ac:dyDescent="0.25">
      <c r="A289" s="2" t="s">
        <v>548</v>
      </c>
      <c r="B289" s="2" t="s">
        <v>549</v>
      </c>
      <c r="C289" s="4"/>
      <c r="D289" s="4"/>
      <c r="E289" s="4"/>
      <c r="F289" s="4"/>
      <c r="G289" s="3">
        <v>3800000</v>
      </c>
      <c r="H289" s="4"/>
      <c r="I289" s="4"/>
      <c r="J289" s="4"/>
      <c r="K289" s="4"/>
    </row>
    <row r="290" spans="1:11" ht="13.5" customHeight="1" x14ac:dyDescent="0.25">
      <c r="A290" s="29" t="s">
        <v>550</v>
      </c>
      <c r="B290" s="2" t="s">
        <v>551</v>
      </c>
      <c r="C290" s="4"/>
      <c r="D290" s="4"/>
      <c r="E290" s="4"/>
      <c r="F290" s="4"/>
      <c r="G290" s="3">
        <v>696000</v>
      </c>
      <c r="H290" s="4"/>
      <c r="I290" s="4"/>
      <c r="J290" s="4"/>
      <c r="K290" s="4"/>
    </row>
    <row r="291" spans="1:11" ht="13.5" customHeight="1" x14ac:dyDescent="0.25">
      <c r="A291" s="29" t="s">
        <v>552</v>
      </c>
      <c r="B291" s="2" t="s">
        <v>553</v>
      </c>
      <c r="C291" s="4"/>
      <c r="D291" s="4"/>
      <c r="E291" s="4"/>
      <c r="F291" s="4"/>
      <c r="G291" s="3">
        <v>-243600</v>
      </c>
      <c r="H291" s="4"/>
      <c r="I291" s="4"/>
      <c r="J291" s="4"/>
      <c r="K291" s="4"/>
    </row>
    <row r="292" spans="1:11" ht="13.5" customHeight="1" x14ac:dyDescent="0.25">
      <c r="A292" s="29" t="s">
        <v>554</v>
      </c>
      <c r="B292" s="2" t="s">
        <v>555</v>
      </c>
      <c r="C292" s="4"/>
      <c r="D292" s="4"/>
      <c r="E292" s="4"/>
      <c r="F292" s="4"/>
      <c r="G292" s="3">
        <v>224000</v>
      </c>
      <c r="H292" s="4"/>
      <c r="I292" s="4"/>
      <c r="J292" s="4"/>
      <c r="K292" s="4"/>
    </row>
    <row r="293" spans="1:11" ht="13.5" customHeight="1" x14ac:dyDescent="0.25">
      <c r="A293" s="29" t="s">
        <v>556</v>
      </c>
      <c r="B293" s="2" t="s">
        <v>557</v>
      </c>
      <c r="C293" s="4"/>
      <c r="D293" s="4"/>
      <c r="E293" s="4"/>
      <c r="F293" s="4"/>
      <c r="G293" s="3">
        <v>-121800</v>
      </c>
      <c r="H293" s="4"/>
      <c r="I293" s="4"/>
      <c r="J293" s="4"/>
      <c r="K293" s="4"/>
    </row>
    <row r="294" spans="1:11" ht="13.5" customHeight="1" x14ac:dyDescent="0.25">
      <c r="A294" s="2" t="s">
        <v>558</v>
      </c>
      <c r="B294" s="2" t="s">
        <v>559</v>
      </c>
      <c r="C294" s="4"/>
      <c r="D294" s="4"/>
      <c r="E294" s="4"/>
      <c r="F294" s="4"/>
      <c r="G294" s="3">
        <v>1430000</v>
      </c>
      <c r="H294" s="4"/>
      <c r="I294" s="4"/>
      <c r="J294" s="4"/>
      <c r="K294" s="4"/>
    </row>
    <row r="295" spans="1:11" ht="13.5" customHeight="1" x14ac:dyDescent="0.25">
      <c r="A295" s="2" t="s">
        <v>560</v>
      </c>
      <c r="B295" s="2" t="s">
        <v>561</v>
      </c>
      <c r="C295" s="4"/>
      <c r="D295" s="4"/>
      <c r="E295" s="4"/>
      <c r="F295" s="4"/>
      <c r="G295" s="3">
        <v>21141</v>
      </c>
      <c r="H295" s="4"/>
      <c r="I295" s="4"/>
      <c r="J295" s="4"/>
      <c r="K295" s="4"/>
    </row>
    <row r="296" spans="1:11" ht="13.5" customHeight="1" x14ac:dyDescent="0.25">
      <c r="A296" s="2" t="s">
        <v>562</v>
      </c>
      <c r="B296" s="2" t="s">
        <v>563</v>
      </c>
      <c r="C296" s="4"/>
      <c r="D296" s="4"/>
      <c r="E296" s="4"/>
      <c r="F296" s="4"/>
      <c r="G296" s="4"/>
      <c r="H296" s="3">
        <v>160000</v>
      </c>
      <c r="I296" s="4"/>
      <c r="J296" s="4"/>
      <c r="K296" s="4"/>
    </row>
    <row r="297" spans="1:11" ht="13.5" customHeight="1" x14ac:dyDescent="0.25">
      <c r="A297" s="2" t="s">
        <v>564</v>
      </c>
      <c r="B297" s="2" t="s">
        <v>565</v>
      </c>
      <c r="C297" s="4"/>
      <c r="D297" s="4"/>
      <c r="E297" s="4"/>
      <c r="F297" s="4"/>
      <c r="G297" s="4"/>
      <c r="H297" s="3">
        <v>100000</v>
      </c>
      <c r="I297" s="4"/>
      <c r="J297" s="4"/>
      <c r="K297" s="4"/>
    </row>
    <row r="298" spans="1:11" ht="13.5" customHeight="1" x14ac:dyDescent="0.25">
      <c r="A298" s="2" t="s">
        <v>566</v>
      </c>
      <c r="B298" s="2" t="s">
        <v>567</v>
      </c>
      <c r="C298" s="4"/>
      <c r="D298" s="4"/>
      <c r="E298" s="4"/>
      <c r="F298" s="4"/>
      <c r="G298" s="4"/>
      <c r="H298" s="3">
        <v>250000</v>
      </c>
      <c r="I298" s="3">
        <v>1000000</v>
      </c>
      <c r="J298" s="3">
        <v>1500000</v>
      </c>
      <c r="K298" s="4"/>
    </row>
    <row r="299" spans="1:11" ht="13.5" customHeight="1" x14ac:dyDescent="0.25">
      <c r="A299" s="2" t="s">
        <v>568</v>
      </c>
      <c r="B299" s="2" t="s">
        <v>569</v>
      </c>
      <c r="C299" s="4"/>
      <c r="D299" s="4"/>
      <c r="E299" s="4"/>
      <c r="F299" s="4"/>
      <c r="G299" s="4"/>
      <c r="H299" s="3">
        <v>200000</v>
      </c>
      <c r="I299" s="3">
        <v>1000000</v>
      </c>
      <c r="J299" s="3">
        <v>1500000</v>
      </c>
      <c r="K299" s="4"/>
    </row>
    <row r="300" spans="1:11" ht="13.5" customHeight="1" x14ac:dyDescent="0.25">
      <c r="A300" s="2" t="s">
        <v>570</v>
      </c>
      <c r="B300" s="2" t="s">
        <v>571</v>
      </c>
      <c r="C300" s="4"/>
      <c r="D300" s="4"/>
      <c r="E300" s="4"/>
      <c r="F300" s="4"/>
      <c r="G300" s="4"/>
      <c r="H300" s="3">
        <v>200000</v>
      </c>
      <c r="I300" s="3">
        <v>1000000</v>
      </c>
      <c r="J300" s="3">
        <v>2500000</v>
      </c>
      <c r="K300" s="4"/>
    </row>
    <row r="301" spans="1:11" ht="13.5" customHeight="1" x14ac:dyDescent="0.25">
      <c r="A301" s="2" t="s">
        <v>572</v>
      </c>
      <c r="B301" s="2" t="s">
        <v>573</v>
      </c>
      <c r="C301" s="4"/>
      <c r="D301" s="4"/>
      <c r="E301" s="4"/>
      <c r="F301" s="4"/>
      <c r="G301" s="4"/>
      <c r="H301" s="3">
        <v>250000</v>
      </c>
      <c r="I301" s="3">
        <v>1200000</v>
      </c>
      <c r="J301" s="4"/>
      <c r="K301" s="4"/>
    </row>
    <row r="302" spans="1:11" ht="13.5" customHeight="1" x14ac:dyDescent="0.25">
      <c r="A302" s="2" t="s">
        <v>574</v>
      </c>
      <c r="B302" s="2" t="s">
        <v>575</v>
      </c>
      <c r="C302" s="4"/>
      <c r="D302" s="4"/>
      <c r="E302" s="4"/>
      <c r="F302" s="4"/>
      <c r="G302" s="4"/>
      <c r="H302" s="3">
        <v>200000</v>
      </c>
      <c r="I302" s="4"/>
      <c r="J302" s="3">
        <v>1000000</v>
      </c>
      <c r="K302" s="3">
        <v>2000000</v>
      </c>
    </row>
    <row r="303" spans="1:11" ht="13.5" customHeight="1" x14ac:dyDescent="0.25">
      <c r="A303" s="2" t="s">
        <v>576</v>
      </c>
      <c r="B303" s="2" t="s">
        <v>577</v>
      </c>
      <c r="C303" s="4"/>
      <c r="D303" s="4"/>
      <c r="E303" s="4"/>
      <c r="F303" s="4"/>
      <c r="G303" s="4"/>
      <c r="H303" s="3">
        <v>250000</v>
      </c>
      <c r="I303" s="4"/>
      <c r="J303" s="3">
        <v>1500000</v>
      </c>
      <c r="K303" s="3">
        <v>1500000</v>
      </c>
    </row>
    <row r="304" spans="1:11" ht="13.5" customHeight="1" x14ac:dyDescent="0.25">
      <c r="A304" s="2" t="s">
        <v>578</v>
      </c>
      <c r="B304" s="2" t="s">
        <v>579</v>
      </c>
      <c r="C304" s="4"/>
      <c r="D304" s="4"/>
      <c r="E304" s="4"/>
      <c r="F304" s="4"/>
      <c r="G304" s="4"/>
      <c r="H304" s="3">
        <v>200000</v>
      </c>
      <c r="I304" s="4"/>
      <c r="J304" s="3">
        <v>1000000</v>
      </c>
      <c r="K304" s="3">
        <v>1000000</v>
      </c>
    </row>
    <row r="305" spans="1:11" ht="13.5" customHeight="1" x14ac:dyDescent="0.25">
      <c r="A305" s="2" t="s">
        <v>580</v>
      </c>
      <c r="B305" s="2" t="s">
        <v>581</v>
      </c>
      <c r="C305" s="4"/>
      <c r="D305" s="4"/>
      <c r="E305" s="4"/>
      <c r="F305" s="4"/>
      <c r="G305" s="4"/>
      <c r="H305" s="3">
        <v>300000</v>
      </c>
      <c r="I305" s="4"/>
      <c r="J305" s="3">
        <v>1500000</v>
      </c>
      <c r="K305" s="3">
        <v>2000000</v>
      </c>
    </row>
    <row r="306" spans="1:11" ht="13.5" customHeight="1" x14ac:dyDescent="0.25">
      <c r="A306" s="2" t="s">
        <v>582</v>
      </c>
      <c r="B306" s="2" t="s">
        <v>583</v>
      </c>
      <c r="C306" s="4"/>
      <c r="D306" s="4"/>
      <c r="E306" s="4"/>
      <c r="F306" s="4"/>
      <c r="G306" s="4"/>
      <c r="H306" s="3">
        <v>300000</v>
      </c>
      <c r="I306" s="4"/>
      <c r="J306" s="3">
        <v>1000000</v>
      </c>
      <c r="K306" s="3">
        <v>2500000</v>
      </c>
    </row>
    <row r="307" spans="1:11" ht="13.5" customHeight="1" x14ac:dyDescent="0.25">
      <c r="A307" s="2" t="s">
        <v>584</v>
      </c>
      <c r="B307" s="2" t="s">
        <v>585</v>
      </c>
      <c r="C307" s="4"/>
      <c r="D307" s="4"/>
      <c r="E307" s="4"/>
      <c r="F307" s="4"/>
      <c r="G307" s="4"/>
      <c r="H307" s="3">
        <v>8000</v>
      </c>
      <c r="I307" s="4"/>
      <c r="J307" s="4"/>
      <c r="K307" s="4"/>
    </row>
    <row r="308" spans="1:11" ht="13.5" customHeight="1" x14ac:dyDescent="0.25">
      <c r="A308" s="29" t="s">
        <v>586</v>
      </c>
      <c r="B308" s="2" t="s">
        <v>587</v>
      </c>
      <c r="C308" s="3">
        <v>2032444.07</v>
      </c>
      <c r="D308" s="3">
        <v>532444.07000000007</v>
      </c>
      <c r="E308" s="4"/>
      <c r="F308" s="3">
        <v>847605.23</v>
      </c>
      <c r="G308" s="3">
        <v>3233136.19</v>
      </c>
      <c r="H308" s="3">
        <v>1100000</v>
      </c>
      <c r="I308" s="3">
        <v>1000000</v>
      </c>
      <c r="J308" s="3">
        <v>1000000</v>
      </c>
      <c r="K308" s="4"/>
    </row>
    <row r="309" spans="1:11" ht="13.5" customHeight="1" x14ac:dyDescent="0.25">
      <c r="A309" s="29" t="s">
        <v>588</v>
      </c>
      <c r="B309" s="2" t="s">
        <v>589</v>
      </c>
      <c r="C309" s="3">
        <v>0</v>
      </c>
      <c r="D309" s="4"/>
      <c r="E309" s="4"/>
      <c r="F309" s="3">
        <v>-33120</v>
      </c>
      <c r="G309" s="3">
        <v>-60000</v>
      </c>
      <c r="H309" s="3">
        <v>-15000</v>
      </c>
      <c r="I309" s="4"/>
      <c r="J309" s="4"/>
      <c r="K309" s="4"/>
    </row>
    <row r="310" spans="1:11" s="6" customFormat="1" ht="13.5" customHeight="1" x14ac:dyDescent="0.25">
      <c r="A310" s="9" t="s">
        <v>1112</v>
      </c>
      <c r="B310" s="9"/>
      <c r="C310" s="10"/>
      <c r="D310" s="11"/>
      <c r="E310" s="11"/>
      <c r="F310" s="10">
        <f t="shared" ref="F310:J310" si="6">SUM(F209:F210,F212:F213,F215,F217,F219:F229,F231,F233,F235:F236,F238,F240:F243,F245:F252,F254:F280,F282:F290,F292,F294:F308)</f>
        <v>7526357.3800000008</v>
      </c>
      <c r="G310" s="10">
        <f t="shared" si="6"/>
        <v>47994660.039999999</v>
      </c>
      <c r="H310" s="10">
        <f t="shared" si="6"/>
        <v>24288000</v>
      </c>
      <c r="I310" s="10">
        <f t="shared" si="6"/>
        <v>14200000</v>
      </c>
      <c r="J310" s="10">
        <f t="shared" si="6"/>
        <v>15490000</v>
      </c>
      <c r="K310" s="10">
        <f>SUM(K209:K210,K212:K213,K215,K217,K219:K229,K231,K233,K235:K236,K238,K240:K243,K245:K252,K254:K280,K282:K290,K292,K294:K308)</f>
        <v>9040000</v>
      </c>
    </row>
    <row r="311" spans="1:11" ht="13.5" customHeight="1" x14ac:dyDescent="0.25">
      <c r="A311" s="2"/>
      <c r="B311" s="2"/>
      <c r="C311" s="3"/>
      <c r="D311" s="4"/>
      <c r="E311" s="4"/>
      <c r="F311" s="3"/>
      <c r="G311" s="3"/>
      <c r="H311" s="3"/>
      <c r="I311" s="4"/>
      <c r="J311" s="4"/>
      <c r="K311" s="4"/>
    </row>
    <row r="312" spans="1:11" ht="13.5" customHeight="1" x14ac:dyDescent="0.25">
      <c r="A312" s="2"/>
      <c r="B312" s="2"/>
      <c r="C312" s="3"/>
      <c r="D312" s="4"/>
      <c r="E312" s="4"/>
      <c r="F312" s="3"/>
      <c r="G312" s="3"/>
      <c r="H312" s="3"/>
      <c r="I312" s="4"/>
      <c r="J312" s="4"/>
      <c r="K312" s="4"/>
    </row>
    <row r="313" spans="1:11" ht="13.5" customHeight="1" x14ac:dyDescent="0.25">
      <c r="A313" s="2" t="s">
        <v>590</v>
      </c>
      <c r="B313" s="2" t="s">
        <v>591</v>
      </c>
      <c r="C313" s="4"/>
      <c r="D313" s="4"/>
      <c r="E313" s="4"/>
      <c r="F313" s="4"/>
      <c r="G313" s="3">
        <v>250000</v>
      </c>
      <c r="H313" s="4"/>
      <c r="I313" s="4"/>
      <c r="J313" s="4"/>
      <c r="K313" s="4"/>
    </row>
    <row r="314" spans="1:11" ht="13.5" customHeight="1" x14ac:dyDescent="0.25">
      <c r="A314" s="2" t="s">
        <v>592</v>
      </c>
      <c r="B314" s="2" t="s">
        <v>593</v>
      </c>
      <c r="C314" s="3">
        <v>2750000</v>
      </c>
      <c r="D314" s="3">
        <v>2200000</v>
      </c>
      <c r="E314" s="4"/>
      <c r="F314" s="3">
        <v>55193.440000000002</v>
      </c>
      <c r="G314" s="3">
        <v>2694806.56</v>
      </c>
      <c r="H314" s="4"/>
      <c r="I314" s="4"/>
      <c r="J314" s="4"/>
      <c r="K314" s="4"/>
    </row>
    <row r="315" spans="1:11" ht="13.5" customHeight="1" x14ac:dyDescent="0.25">
      <c r="A315" s="2" t="s">
        <v>594</v>
      </c>
      <c r="B315" s="2" t="s">
        <v>595</v>
      </c>
      <c r="C315" s="3">
        <v>50000</v>
      </c>
      <c r="D315" s="3">
        <v>50000</v>
      </c>
      <c r="E315" s="4"/>
      <c r="F315" s="3">
        <v>1349.01</v>
      </c>
      <c r="G315" s="3">
        <v>48650.99</v>
      </c>
      <c r="H315" s="4"/>
      <c r="I315" s="4"/>
      <c r="J315" s="4"/>
      <c r="K315" s="4"/>
    </row>
    <row r="316" spans="1:11" ht="13.5" customHeight="1" x14ac:dyDescent="0.25">
      <c r="A316" s="2" t="s">
        <v>596</v>
      </c>
      <c r="B316" s="2" t="s">
        <v>597</v>
      </c>
      <c r="C316" s="3">
        <v>100000</v>
      </c>
      <c r="D316" s="4"/>
      <c r="E316" s="4"/>
      <c r="F316" s="3">
        <v>0</v>
      </c>
      <c r="G316" s="3">
        <v>0</v>
      </c>
      <c r="H316" s="3">
        <v>0</v>
      </c>
      <c r="I316" s="3">
        <v>100000</v>
      </c>
      <c r="J316" s="3">
        <v>1200000</v>
      </c>
      <c r="K316" s="4"/>
    </row>
    <row r="317" spans="1:11" ht="13.5" customHeight="1" x14ac:dyDescent="0.25">
      <c r="A317" s="2" t="s">
        <v>598</v>
      </c>
      <c r="B317" s="2" t="s">
        <v>599</v>
      </c>
      <c r="C317" s="3">
        <v>1646394.02</v>
      </c>
      <c r="D317" s="3">
        <v>46394.02</v>
      </c>
      <c r="E317" s="4"/>
      <c r="F317" s="3">
        <v>1143047.6499999999</v>
      </c>
      <c r="G317" s="3">
        <v>503346.37</v>
      </c>
      <c r="H317" s="4"/>
      <c r="I317" s="4"/>
      <c r="J317" s="4"/>
      <c r="K317" s="4"/>
    </row>
    <row r="318" spans="1:11" ht="13.5" customHeight="1" x14ac:dyDescent="0.25">
      <c r="A318" s="2" t="s">
        <v>600</v>
      </c>
      <c r="B318" s="2" t="s">
        <v>601</v>
      </c>
      <c r="C318" s="3">
        <v>0</v>
      </c>
      <c r="D318" s="4"/>
      <c r="E318" s="4"/>
      <c r="F318" s="3">
        <v>0</v>
      </c>
      <c r="G318" s="3">
        <v>0</v>
      </c>
      <c r="H318" s="3">
        <v>0</v>
      </c>
      <c r="I318" s="3">
        <v>0</v>
      </c>
      <c r="J318" s="4"/>
      <c r="K318" s="3">
        <v>300000</v>
      </c>
    </row>
    <row r="319" spans="1:11" ht="13.5" customHeight="1" x14ac:dyDescent="0.25">
      <c r="A319" s="2" t="s">
        <v>602</v>
      </c>
      <c r="B319" s="2" t="s">
        <v>603</v>
      </c>
      <c r="C319" s="3">
        <v>0</v>
      </c>
      <c r="D319" s="4"/>
      <c r="E319" s="4"/>
      <c r="F319" s="3">
        <v>0</v>
      </c>
      <c r="G319" s="4"/>
      <c r="H319" s="4"/>
      <c r="I319" s="4"/>
      <c r="J319" s="4"/>
      <c r="K319" s="4"/>
    </row>
    <row r="320" spans="1:11" ht="13.5" customHeight="1" x14ac:dyDescent="0.25">
      <c r="A320" s="2" t="s">
        <v>604</v>
      </c>
      <c r="B320" s="2" t="s">
        <v>605</v>
      </c>
      <c r="C320" s="3">
        <v>2838004.11</v>
      </c>
      <c r="D320" s="3">
        <v>1948004.1099999999</v>
      </c>
      <c r="E320" s="4"/>
      <c r="F320" s="3">
        <v>555872.48</v>
      </c>
      <c r="G320" s="3">
        <v>2282131.63</v>
      </c>
      <c r="H320" s="4"/>
      <c r="I320" s="4"/>
      <c r="J320" s="4"/>
      <c r="K320" s="4"/>
    </row>
    <row r="321" spans="1:11" ht="13.5" customHeight="1" x14ac:dyDescent="0.25">
      <c r="A321" s="2" t="s">
        <v>606</v>
      </c>
      <c r="B321" s="2" t="s">
        <v>607</v>
      </c>
      <c r="C321" s="3">
        <v>41456.69</v>
      </c>
      <c r="D321" s="3">
        <v>41456.69</v>
      </c>
      <c r="E321" s="4"/>
      <c r="F321" s="3">
        <v>571.20000000000005</v>
      </c>
      <c r="G321" s="4"/>
      <c r="H321" s="4"/>
      <c r="I321" s="4"/>
      <c r="J321" s="4"/>
      <c r="K321" s="4"/>
    </row>
    <row r="322" spans="1:11" ht="13.5" customHeight="1" x14ac:dyDescent="0.25">
      <c r="A322" s="2" t="s">
        <v>608</v>
      </c>
      <c r="B322" s="2" t="s">
        <v>609</v>
      </c>
      <c r="C322" s="3">
        <v>540000</v>
      </c>
      <c r="D322" s="3">
        <v>540000</v>
      </c>
      <c r="E322" s="4"/>
      <c r="F322" s="3">
        <v>0</v>
      </c>
      <c r="G322" s="3">
        <v>540000</v>
      </c>
      <c r="H322" s="4"/>
      <c r="I322" s="4"/>
      <c r="J322" s="4"/>
      <c r="K322" s="4"/>
    </row>
    <row r="323" spans="1:11" ht="13.5" customHeight="1" x14ac:dyDescent="0.25">
      <c r="A323" s="2" t="s">
        <v>610</v>
      </c>
      <c r="B323" s="2" t="s">
        <v>611</v>
      </c>
      <c r="C323" s="3">
        <v>107335.19</v>
      </c>
      <c r="D323" s="3">
        <v>107335.19</v>
      </c>
      <c r="E323" s="4"/>
      <c r="F323" s="3">
        <v>13013.2</v>
      </c>
      <c r="G323" s="4"/>
      <c r="H323" s="4"/>
      <c r="I323" s="4"/>
      <c r="J323" s="4"/>
      <c r="K323" s="4"/>
    </row>
    <row r="324" spans="1:11" ht="13.5" customHeight="1" x14ac:dyDescent="0.25">
      <c r="A324" s="2" t="s">
        <v>612</v>
      </c>
      <c r="B324" s="2" t="s">
        <v>613</v>
      </c>
      <c r="C324" s="3">
        <v>932151.54</v>
      </c>
      <c r="D324" s="3">
        <v>811151.54</v>
      </c>
      <c r="E324" s="4"/>
      <c r="F324" s="3">
        <v>441554.95</v>
      </c>
      <c r="G324" s="3">
        <v>490596.59</v>
      </c>
      <c r="H324" s="4"/>
      <c r="I324" s="4"/>
      <c r="J324" s="4"/>
      <c r="K324" s="4"/>
    </row>
    <row r="325" spans="1:11" ht="13.5" customHeight="1" x14ac:dyDescent="0.25">
      <c r="A325" s="2" t="s">
        <v>614</v>
      </c>
      <c r="B325" s="2" t="s">
        <v>615</v>
      </c>
      <c r="C325" s="3">
        <v>231084.81</v>
      </c>
      <c r="D325" s="3">
        <v>231084.81</v>
      </c>
      <c r="E325" s="4"/>
      <c r="F325" s="3">
        <v>0</v>
      </c>
      <c r="G325" s="3">
        <v>231084.81</v>
      </c>
      <c r="H325" s="4"/>
      <c r="I325" s="4"/>
      <c r="J325" s="4"/>
      <c r="K325" s="4"/>
    </row>
    <row r="326" spans="1:11" ht="13.5" customHeight="1" x14ac:dyDescent="0.25">
      <c r="A326" s="2" t="s">
        <v>616</v>
      </c>
      <c r="B326" s="2" t="s">
        <v>617</v>
      </c>
      <c r="C326" s="3">
        <v>350203.93</v>
      </c>
      <c r="D326" s="3">
        <v>350203.93</v>
      </c>
      <c r="E326" s="4"/>
      <c r="F326" s="3">
        <v>109752.12</v>
      </c>
      <c r="G326" s="3">
        <v>240451.81</v>
      </c>
      <c r="H326" s="4"/>
      <c r="I326" s="4"/>
      <c r="J326" s="4"/>
      <c r="K326" s="4"/>
    </row>
    <row r="327" spans="1:11" ht="13.5" customHeight="1" x14ac:dyDescent="0.25">
      <c r="A327" s="2" t="s">
        <v>618</v>
      </c>
      <c r="B327" s="2" t="s">
        <v>619</v>
      </c>
      <c r="C327" s="3">
        <v>432307.06</v>
      </c>
      <c r="D327" s="3">
        <v>262307.06</v>
      </c>
      <c r="E327" s="4"/>
      <c r="F327" s="3">
        <v>49822.35</v>
      </c>
      <c r="G327" s="3">
        <v>482484.71</v>
      </c>
      <c r="H327" s="4"/>
      <c r="I327" s="4"/>
      <c r="J327" s="4"/>
      <c r="K327" s="4"/>
    </row>
    <row r="328" spans="1:11" ht="13.5" customHeight="1" x14ac:dyDescent="0.25">
      <c r="A328" s="2" t="s">
        <v>620</v>
      </c>
      <c r="B328" s="2" t="s">
        <v>621</v>
      </c>
      <c r="C328" s="3">
        <v>1151756.06</v>
      </c>
      <c r="D328" s="3">
        <v>941756.06</v>
      </c>
      <c r="E328" s="4"/>
      <c r="F328" s="3">
        <v>34993.699999999997</v>
      </c>
      <c r="G328" s="3">
        <v>1116762.3599999999</v>
      </c>
      <c r="H328" s="4"/>
      <c r="I328" s="4"/>
      <c r="J328" s="4"/>
      <c r="K328" s="4"/>
    </row>
    <row r="329" spans="1:11" ht="13.5" customHeight="1" x14ac:dyDescent="0.25">
      <c r="A329" s="2" t="s">
        <v>622</v>
      </c>
      <c r="B329" s="2" t="s">
        <v>623</v>
      </c>
      <c r="C329" s="3">
        <v>100000</v>
      </c>
      <c r="D329" s="4"/>
      <c r="E329" s="4"/>
      <c r="F329" s="3">
        <v>7182.84</v>
      </c>
      <c r="G329" s="3">
        <v>0</v>
      </c>
      <c r="H329" s="3">
        <v>100000</v>
      </c>
      <c r="I329" s="3">
        <v>500000</v>
      </c>
      <c r="J329" s="4"/>
      <c r="K329" s="4"/>
    </row>
    <row r="330" spans="1:11" ht="13.5" customHeight="1" x14ac:dyDescent="0.25">
      <c r="A330" s="2" t="s">
        <v>624</v>
      </c>
      <c r="B330" s="2" t="s">
        <v>625</v>
      </c>
      <c r="C330" s="3">
        <v>130000</v>
      </c>
      <c r="D330" s="4"/>
      <c r="E330" s="4"/>
      <c r="F330" s="3">
        <v>0</v>
      </c>
      <c r="G330" s="3">
        <v>130000</v>
      </c>
      <c r="H330" s="4"/>
      <c r="I330" s="4"/>
      <c r="J330" s="4"/>
      <c r="K330" s="4"/>
    </row>
    <row r="331" spans="1:11" ht="13.5" customHeight="1" x14ac:dyDescent="0.25">
      <c r="A331" s="2" t="s">
        <v>626</v>
      </c>
      <c r="B331" s="2" t="s">
        <v>627</v>
      </c>
      <c r="C331" s="4"/>
      <c r="D331" s="4"/>
      <c r="E331" s="4"/>
      <c r="F331" s="4"/>
      <c r="G331" s="3">
        <v>0</v>
      </c>
      <c r="H331" s="3">
        <v>0</v>
      </c>
      <c r="I331" s="3">
        <v>0</v>
      </c>
      <c r="J331" s="3">
        <v>200000</v>
      </c>
      <c r="K331" s="3">
        <v>2400000</v>
      </c>
    </row>
    <row r="332" spans="1:11" ht="13.5" customHeight="1" x14ac:dyDescent="0.25">
      <c r="A332" s="2" t="s">
        <v>628</v>
      </c>
      <c r="B332" s="2" t="s">
        <v>629</v>
      </c>
      <c r="C332" s="4"/>
      <c r="D332" s="4"/>
      <c r="E332" s="4"/>
      <c r="F332" s="4"/>
      <c r="G332" s="4"/>
      <c r="H332" s="3">
        <v>0</v>
      </c>
      <c r="I332" s="3">
        <v>0</v>
      </c>
      <c r="J332" s="4"/>
      <c r="K332" s="3">
        <v>140000</v>
      </c>
    </row>
    <row r="333" spans="1:11" ht="13.5" customHeight="1" x14ac:dyDescent="0.25">
      <c r="A333" s="2" t="s">
        <v>630</v>
      </c>
      <c r="B333" s="2" t="s">
        <v>631</v>
      </c>
      <c r="C333" s="3">
        <v>1195000</v>
      </c>
      <c r="D333" s="3">
        <v>95000</v>
      </c>
      <c r="E333" s="4"/>
      <c r="F333" s="3">
        <v>474995</v>
      </c>
      <c r="G333" s="3">
        <v>870005</v>
      </c>
      <c r="H333" s="3">
        <v>650000</v>
      </c>
      <c r="I333" s="3">
        <v>0</v>
      </c>
      <c r="J333" s="4"/>
      <c r="K333" s="4"/>
    </row>
    <row r="334" spans="1:11" ht="13.5" customHeight="1" x14ac:dyDescent="0.25">
      <c r="A334" s="2" t="s">
        <v>632</v>
      </c>
      <c r="B334" s="2" t="s">
        <v>633</v>
      </c>
      <c r="C334" s="3">
        <v>200000</v>
      </c>
      <c r="D334" s="4"/>
      <c r="E334" s="4"/>
      <c r="F334" s="3">
        <v>82385.820000000007</v>
      </c>
      <c r="G334" s="3">
        <v>0</v>
      </c>
      <c r="H334" s="4"/>
      <c r="I334" s="3">
        <v>0</v>
      </c>
      <c r="J334" s="3">
        <v>200000</v>
      </c>
      <c r="K334" s="3">
        <v>1500000</v>
      </c>
    </row>
    <row r="335" spans="1:11" ht="13.5" customHeight="1" x14ac:dyDescent="0.25">
      <c r="A335" s="2" t="s">
        <v>634</v>
      </c>
      <c r="B335" s="2" t="s">
        <v>635</v>
      </c>
      <c r="C335" s="3">
        <v>4230428.13</v>
      </c>
      <c r="D335" s="3">
        <v>230428.13</v>
      </c>
      <c r="E335" s="4"/>
      <c r="F335" s="3">
        <v>2767574.73</v>
      </c>
      <c r="G335" s="3">
        <v>6312853.4000000004</v>
      </c>
      <c r="H335" s="4"/>
      <c r="I335" s="4"/>
      <c r="J335" s="4"/>
      <c r="K335" s="4"/>
    </row>
    <row r="336" spans="1:11" ht="13.5" customHeight="1" x14ac:dyDescent="0.25">
      <c r="A336" s="2" t="s">
        <v>636</v>
      </c>
      <c r="B336" s="2" t="s">
        <v>637</v>
      </c>
      <c r="C336" s="3">
        <v>1000000</v>
      </c>
      <c r="D336" s="4"/>
      <c r="E336" s="4"/>
      <c r="F336" s="3">
        <v>33768.81</v>
      </c>
      <c r="G336" s="3">
        <v>100000</v>
      </c>
      <c r="H336" s="3">
        <v>1260000</v>
      </c>
      <c r="I336" s="3">
        <v>700000</v>
      </c>
      <c r="J336" s="3">
        <v>400000</v>
      </c>
      <c r="K336" s="4"/>
    </row>
    <row r="337" spans="1:11" ht="13.5" customHeight="1" x14ac:dyDescent="0.25">
      <c r="A337" s="2" t="s">
        <v>638</v>
      </c>
      <c r="B337" s="2" t="s">
        <v>639</v>
      </c>
      <c r="C337" s="3">
        <v>100000</v>
      </c>
      <c r="D337" s="4"/>
      <c r="E337" s="4"/>
      <c r="F337" s="3">
        <v>16847.41</v>
      </c>
      <c r="G337" s="3">
        <v>83152.59</v>
      </c>
      <c r="H337" s="4"/>
      <c r="I337" s="4"/>
      <c r="J337" s="4"/>
      <c r="K337" s="4"/>
    </row>
    <row r="338" spans="1:11" ht="13.5" customHeight="1" x14ac:dyDescent="0.25">
      <c r="A338" s="2" t="s">
        <v>640</v>
      </c>
      <c r="B338" s="2" t="s">
        <v>641</v>
      </c>
      <c r="C338" s="3">
        <v>100000</v>
      </c>
      <c r="D338" s="4"/>
      <c r="E338" s="4"/>
      <c r="F338" s="3">
        <v>2763.78</v>
      </c>
      <c r="G338" s="3">
        <v>197236.22</v>
      </c>
      <c r="H338" s="4"/>
      <c r="I338" s="4"/>
      <c r="J338" s="4"/>
      <c r="K338" s="4"/>
    </row>
    <row r="339" spans="1:11" ht="13.5" customHeight="1" x14ac:dyDescent="0.25">
      <c r="A339" s="2" t="s">
        <v>642</v>
      </c>
      <c r="B339" s="2" t="s">
        <v>643</v>
      </c>
      <c r="C339" s="4"/>
      <c r="D339" s="4"/>
      <c r="E339" s="4"/>
      <c r="F339" s="4"/>
      <c r="G339" s="3">
        <v>0</v>
      </c>
      <c r="H339" s="3">
        <v>0</v>
      </c>
      <c r="I339" s="3">
        <v>0</v>
      </c>
      <c r="J339" s="3">
        <v>0</v>
      </c>
      <c r="K339" s="3">
        <v>100000</v>
      </c>
    </row>
    <row r="340" spans="1:11" ht="13.5" customHeight="1" x14ac:dyDescent="0.25">
      <c r="A340" s="2" t="s">
        <v>644</v>
      </c>
      <c r="B340" s="2" t="s">
        <v>645</v>
      </c>
      <c r="C340" s="4"/>
      <c r="D340" s="4"/>
      <c r="E340" s="4"/>
      <c r="F340" s="4"/>
      <c r="G340" s="3">
        <v>0</v>
      </c>
      <c r="H340" s="3">
        <v>110000</v>
      </c>
      <c r="I340" s="4"/>
      <c r="J340" s="4"/>
      <c r="K340" s="4"/>
    </row>
    <row r="341" spans="1:11" ht="13.5" customHeight="1" x14ac:dyDescent="0.25">
      <c r="A341" s="2" t="s">
        <v>646</v>
      </c>
      <c r="B341" s="2" t="s">
        <v>647</v>
      </c>
      <c r="C341" s="4"/>
      <c r="D341" s="4"/>
      <c r="E341" s="4"/>
      <c r="F341" s="4"/>
      <c r="G341" s="4"/>
      <c r="H341" s="3">
        <v>0</v>
      </c>
      <c r="I341" s="3">
        <v>0</v>
      </c>
      <c r="J341" s="3">
        <v>0</v>
      </c>
      <c r="K341" s="3">
        <v>100000</v>
      </c>
    </row>
    <row r="342" spans="1:11" ht="13.5" customHeight="1" x14ac:dyDescent="0.25">
      <c r="A342" s="2" t="s">
        <v>648</v>
      </c>
      <c r="B342" s="2" t="s">
        <v>649</v>
      </c>
      <c r="C342" s="4"/>
      <c r="D342" s="4"/>
      <c r="E342" s="4"/>
      <c r="F342" s="4"/>
      <c r="G342" s="4"/>
      <c r="H342" s="4"/>
      <c r="I342" s="3">
        <v>0</v>
      </c>
      <c r="J342" s="4"/>
      <c r="K342" s="3">
        <v>200000</v>
      </c>
    </row>
    <row r="343" spans="1:11" ht="13.5" customHeight="1" x14ac:dyDescent="0.25">
      <c r="A343" s="2" t="s">
        <v>650</v>
      </c>
      <c r="B343" s="2" t="s">
        <v>651</v>
      </c>
      <c r="C343" s="4"/>
      <c r="D343" s="4"/>
      <c r="E343" s="4"/>
      <c r="F343" s="4"/>
      <c r="G343" s="4"/>
      <c r="H343" s="4"/>
      <c r="I343" s="3">
        <v>200000</v>
      </c>
      <c r="J343" s="3">
        <v>1100000</v>
      </c>
      <c r="K343" s="4"/>
    </row>
    <row r="344" spans="1:11" ht="13.5" customHeight="1" x14ac:dyDescent="0.25">
      <c r="A344" s="2" t="s">
        <v>652</v>
      </c>
      <c r="B344" s="2" t="s">
        <v>653</v>
      </c>
      <c r="C344" s="3">
        <v>800000</v>
      </c>
      <c r="D344" s="4"/>
      <c r="E344" s="4"/>
      <c r="F344" s="3">
        <v>45963.76</v>
      </c>
      <c r="G344" s="3">
        <v>754036.24</v>
      </c>
      <c r="H344" s="4"/>
      <c r="I344" s="4"/>
      <c r="J344" s="4"/>
      <c r="K344" s="4"/>
    </row>
    <row r="345" spans="1:11" ht="13.5" customHeight="1" x14ac:dyDescent="0.25">
      <c r="A345" s="2" t="s">
        <v>654</v>
      </c>
      <c r="B345" s="2" t="s">
        <v>655</v>
      </c>
      <c r="C345" s="3">
        <v>600000</v>
      </c>
      <c r="D345" s="4"/>
      <c r="E345" s="4"/>
      <c r="F345" s="3">
        <v>0</v>
      </c>
      <c r="G345" s="3">
        <v>4600000</v>
      </c>
      <c r="H345" s="4"/>
      <c r="I345" s="4"/>
      <c r="J345" s="4"/>
      <c r="K345" s="4"/>
    </row>
    <row r="346" spans="1:11" ht="13.5" customHeight="1" x14ac:dyDescent="0.25">
      <c r="A346" s="2" t="s">
        <v>656</v>
      </c>
      <c r="B346" s="2" t="s">
        <v>657</v>
      </c>
      <c r="C346" s="3">
        <v>200000</v>
      </c>
      <c r="D346" s="4"/>
      <c r="E346" s="4"/>
      <c r="F346" s="3">
        <v>3936.52</v>
      </c>
      <c r="G346" s="3">
        <v>1596063.48</v>
      </c>
      <c r="H346" s="4"/>
      <c r="I346" s="4"/>
      <c r="J346" s="4"/>
      <c r="K346" s="4"/>
    </row>
    <row r="347" spans="1:11" ht="13.5" customHeight="1" x14ac:dyDescent="0.25">
      <c r="A347" s="2" t="s">
        <v>658</v>
      </c>
      <c r="B347" s="2" t="s">
        <v>659</v>
      </c>
      <c r="C347" s="4"/>
      <c r="D347" s="4"/>
      <c r="E347" s="4"/>
      <c r="F347" s="4"/>
      <c r="G347" s="4"/>
      <c r="H347" s="4"/>
      <c r="I347" s="4"/>
      <c r="J347" s="3">
        <v>0</v>
      </c>
      <c r="K347" s="3">
        <v>400000</v>
      </c>
    </row>
    <row r="348" spans="1:11" ht="13.5" customHeight="1" x14ac:dyDescent="0.25">
      <c r="A348" s="2" t="s">
        <v>660</v>
      </c>
      <c r="B348" s="2" t="s">
        <v>661</v>
      </c>
      <c r="C348" s="4"/>
      <c r="D348" s="4"/>
      <c r="E348" s="4"/>
      <c r="F348" s="4"/>
      <c r="G348" s="3">
        <v>860000</v>
      </c>
      <c r="H348" s="3">
        <v>215000</v>
      </c>
      <c r="I348" s="4"/>
      <c r="J348" s="4"/>
      <c r="K348" s="4"/>
    </row>
    <row r="349" spans="1:11" ht="13.5" customHeight="1" x14ac:dyDescent="0.25">
      <c r="A349" s="2" t="s">
        <v>662</v>
      </c>
      <c r="B349" s="2" t="s">
        <v>663</v>
      </c>
      <c r="C349" s="4"/>
      <c r="D349" s="4"/>
      <c r="E349" s="4"/>
      <c r="F349" s="4"/>
      <c r="G349" s="3">
        <v>351000</v>
      </c>
      <c r="H349" s="4"/>
      <c r="I349" s="4"/>
      <c r="J349" s="4"/>
      <c r="K349" s="4"/>
    </row>
    <row r="350" spans="1:11" ht="13.5" customHeight="1" x14ac:dyDescent="0.25">
      <c r="A350" s="2" t="s">
        <v>664</v>
      </c>
      <c r="B350" s="2" t="s">
        <v>665</v>
      </c>
      <c r="C350" s="4"/>
      <c r="D350" s="4"/>
      <c r="E350" s="4"/>
      <c r="F350" s="4"/>
      <c r="G350" s="3">
        <v>100000</v>
      </c>
      <c r="H350" s="3">
        <v>800000</v>
      </c>
      <c r="I350" s="4"/>
      <c r="J350" s="4"/>
      <c r="K350" s="4"/>
    </row>
    <row r="351" spans="1:11" ht="13.5" customHeight="1" x14ac:dyDescent="0.25">
      <c r="A351" s="2" t="s">
        <v>666</v>
      </c>
      <c r="B351" s="2" t="s">
        <v>667</v>
      </c>
      <c r="C351" s="4"/>
      <c r="D351" s="4"/>
      <c r="E351" s="4"/>
      <c r="F351" s="4"/>
      <c r="G351" s="4"/>
      <c r="H351" s="3">
        <v>1000000</v>
      </c>
      <c r="I351" s="4"/>
      <c r="J351" s="4"/>
      <c r="K351" s="4"/>
    </row>
    <row r="352" spans="1:11" ht="13.5" customHeight="1" x14ac:dyDescent="0.25">
      <c r="A352" s="2" t="s">
        <v>668</v>
      </c>
      <c r="B352" s="2" t="s">
        <v>669</v>
      </c>
      <c r="C352" s="4"/>
      <c r="D352" s="4"/>
      <c r="E352" s="4"/>
      <c r="F352" s="4"/>
      <c r="G352" s="3">
        <v>400000</v>
      </c>
      <c r="H352" s="3">
        <v>2500000</v>
      </c>
      <c r="I352" s="4"/>
      <c r="J352" s="4"/>
      <c r="K352" s="4"/>
    </row>
    <row r="353" spans="1:11" ht="13.5" customHeight="1" x14ac:dyDescent="0.25">
      <c r="A353" s="2" t="s">
        <v>670</v>
      </c>
      <c r="B353" s="2" t="s">
        <v>671</v>
      </c>
      <c r="C353" s="4"/>
      <c r="D353" s="4"/>
      <c r="E353" s="4"/>
      <c r="F353" s="4"/>
      <c r="G353" s="4"/>
      <c r="H353" s="4"/>
      <c r="I353" s="4"/>
      <c r="J353" s="4"/>
      <c r="K353" s="3">
        <v>1550000</v>
      </c>
    </row>
    <row r="354" spans="1:11" ht="13.5" customHeight="1" x14ac:dyDescent="0.25">
      <c r="A354" s="2" t="s">
        <v>672</v>
      </c>
      <c r="B354" s="2" t="s">
        <v>673</v>
      </c>
      <c r="C354" s="4"/>
      <c r="D354" s="4"/>
      <c r="E354" s="4"/>
      <c r="F354" s="4"/>
      <c r="G354" s="4"/>
      <c r="H354" s="3">
        <v>100000</v>
      </c>
      <c r="I354" s="3">
        <v>610000</v>
      </c>
      <c r="J354" s="3">
        <v>3540000</v>
      </c>
      <c r="K354" s="4"/>
    </row>
    <row r="355" spans="1:11" ht="13.5" customHeight="1" x14ac:dyDescent="0.25">
      <c r="A355" s="2" t="s">
        <v>674</v>
      </c>
      <c r="B355" s="2" t="s">
        <v>675</v>
      </c>
      <c r="C355" s="4"/>
      <c r="D355" s="4"/>
      <c r="E355" s="4"/>
      <c r="F355" s="4"/>
      <c r="G355" s="4"/>
      <c r="H355" s="4"/>
      <c r="I355" s="3">
        <v>130000</v>
      </c>
      <c r="J355" s="3">
        <v>870000</v>
      </c>
      <c r="K355" s="4"/>
    </row>
    <row r="356" spans="1:11" ht="13.5" customHeight="1" x14ac:dyDescent="0.25">
      <c r="A356" s="2" t="s">
        <v>676</v>
      </c>
      <c r="B356" s="2" t="s">
        <v>677</v>
      </c>
      <c r="C356" s="4"/>
      <c r="D356" s="4"/>
      <c r="E356" s="4"/>
      <c r="F356" s="4"/>
      <c r="G356" s="4"/>
      <c r="H356" s="3">
        <v>250000</v>
      </c>
      <c r="I356" s="4"/>
      <c r="J356" s="4"/>
      <c r="K356" s="4"/>
    </row>
    <row r="357" spans="1:11" s="6" customFormat="1" ht="13.5" customHeight="1" x14ac:dyDescent="0.25">
      <c r="A357" s="9" t="s">
        <v>1113</v>
      </c>
      <c r="B357" s="9"/>
      <c r="C357" s="11"/>
      <c r="D357" s="11"/>
      <c r="E357" s="11"/>
      <c r="F357" s="10">
        <f t="shared" ref="F357:J357" si="7">SUM(F313:F356)</f>
        <v>5840588.7699999996</v>
      </c>
      <c r="G357" s="10">
        <f t="shared" si="7"/>
        <v>25234662.760000002</v>
      </c>
      <c r="H357" s="10">
        <f t="shared" si="7"/>
        <v>6985000</v>
      </c>
      <c r="I357" s="10">
        <f t="shared" si="7"/>
        <v>2240000</v>
      </c>
      <c r="J357" s="10">
        <f t="shared" si="7"/>
        <v>7510000</v>
      </c>
      <c r="K357" s="10">
        <f>SUM(K313:K356)</f>
        <v>6690000</v>
      </c>
    </row>
    <row r="358" spans="1:11" ht="13.5" customHeight="1" x14ac:dyDescent="0.25">
      <c r="A358" s="2"/>
      <c r="B358" s="2"/>
      <c r="C358" s="4"/>
      <c r="D358" s="4"/>
      <c r="E358" s="4"/>
      <c r="F358" s="4"/>
      <c r="G358" s="4"/>
      <c r="H358" s="3"/>
      <c r="I358" s="4"/>
      <c r="J358" s="4"/>
      <c r="K358" s="4"/>
    </row>
    <row r="359" spans="1:11" ht="13.5" customHeight="1" x14ac:dyDescent="0.25">
      <c r="A359" s="2"/>
      <c r="B359" s="2"/>
      <c r="C359" s="4"/>
      <c r="D359" s="4"/>
      <c r="E359" s="4"/>
      <c r="F359" s="4"/>
      <c r="G359" s="4"/>
      <c r="H359" s="3"/>
      <c r="I359" s="4"/>
      <c r="J359" s="4"/>
      <c r="K359" s="4"/>
    </row>
    <row r="360" spans="1:11" ht="13.5" customHeight="1" x14ac:dyDescent="0.25">
      <c r="A360" s="2" t="s">
        <v>678</v>
      </c>
      <c r="B360" s="2" t="s">
        <v>679</v>
      </c>
      <c r="C360" s="3">
        <v>53786.41</v>
      </c>
      <c r="D360" s="3">
        <v>53786.41</v>
      </c>
      <c r="E360" s="4"/>
      <c r="F360" s="3">
        <v>24042.94</v>
      </c>
      <c r="G360" s="4"/>
      <c r="H360" s="4"/>
      <c r="I360" s="4"/>
      <c r="J360" s="4"/>
      <c r="K360" s="4"/>
    </row>
    <row r="361" spans="1:11" ht="13.5" customHeight="1" x14ac:dyDescent="0.25">
      <c r="A361" s="2" t="s">
        <v>680</v>
      </c>
      <c r="B361" s="2" t="s">
        <v>681</v>
      </c>
      <c r="C361" s="3">
        <v>123621.6</v>
      </c>
      <c r="D361" s="3">
        <v>123621.6</v>
      </c>
      <c r="E361" s="4"/>
      <c r="F361" s="3">
        <v>0</v>
      </c>
      <c r="G361" s="3">
        <v>130000</v>
      </c>
      <c r="H361" s="4"/>
      <c r="I361" s="4"/>
      <c r="J361" s="4"/>
      <c r="K361" s="4"/>
    </row>
    <row r="362" spans="1:11" ht="13.5" customHeight="1" x14ac:dyDescent="0.25">
      <c r="A362" s="2" t="s">
        <v>682</v>
      </c>
      <c r="B362" s="2" t="s">
        <v>683</v>
      </c>
      <c r="C362" s="3">
        <v>6108.7</v>
      </c>
      <c r="D362" s="3">
        <v>6108.7</v>
      </c>
      <c r="E362" s="4"/>
      <c r="F362" s="3">
        <v>0</v>
      </c>
      <c r="G362" s="4"/>
      <c r="H362" s="4"/>
      <c r="I362" s="4"/>
      <c r="J362" s="4"/>
      <c r="K362" s="4"/>
    </row>
    <row r="363" spans="1:11" ht="13.5" customHeight="1" x14ac:dyDescent="0.25">
      <c r="A363" s="2" t="s">
        <v>684</v>
      </c>
      <c r="B363" s="2" t="s">
        <v>685</v>
      </c>
      <c r="C363" s="3">
        <v>50000</v>
      </c>
      <c r="D363" s="4"/>
      <c r="E363" s="4"/>
      <c r="F363" s="3">
        <v>0</v>
      </c>
      <c r="G363" s="3">
        <v>50000</v>
      </c>
      <c r="H363" s="4"/>
      <c r="I363" s="4"/>
      <c r="J363" s="4"/>
      <c r="K363" s="4"/>
    </row>
    <row r="364" spans="1:11" ht="13.5" customHeight="1" x14ac:dyDescent="0.25">
      <c r="A364" s="2" t="s">
        <v>686</v>
      </c>
      <c r="B364" s="2" t="s">
        <v>687</v>
      </c>
      <c r="C364" s="3">
        <v>10403</v>
      </c>
      <c r="D364" s="3">
        <v>10403</v>
      </c>
      <c r="E364" s="4"/>
      <c r="F364" s="3">
        <v>0</v>
      </c>
      <c r="G364" s="4"/>
      <c r="H364" s="4"/>
      <c r="I364" s="4"/>
      <c r="J364" s="4"/>
      <c r="K364" s="4"/>
    </row>
    <row r="365" spans="1:11" ht="13.5" customHeight="1" x14ac:dyDescent="0.25">
      <c r="A365" s="2" t="s">
        <v>688</v>
      </c>
      <c r="B365" s="2" t="s">
        <v>689</v>
      </c>
      <c r="C365" s="4"/>
      <c r="D365" s="4"/>
      <c r="E365" s="4"/>
      <c r="F365" s="4"/>
      <c r="G365" s="3">
        <v>550000</v>
      </c>
      <c r="H365" s="4"/>
      <c r="I365" s="4"/>
      <c r="J365" s="4"/>
      <c r="K365" s="4"/>
    </row>
    <row r="366" spans="1:11" ht="13.5" customHeight="1" x14ac:dyDescent="0.25">
      <c r="A366" s="2" t="s">
        <v>690</v>
      </c>
      <c r="B366" s="2" t="s">
        <v>691</v>
      </c>
      <c r="C366" s="4"/>
      <c r="D366" s="4"/>
      <c r="E366" s="4"/>
      <c r="F366" s="4"/>
      <c r="G366" s="4"/>
      <c r="H366" s="3">
        <v>15000</v>
      </c>
      <c r="I366" s="4"/>
      <c r="J366" s="4"/>
      <c r="K366" s="4"/>
    </row>
    <row r="367" spans="1:11" ht="13.5" customHeight="1" x14ac:dyDescent="0.25">
      <c r="A367" s="2" t="s">
        <v>692</v>
      </c>
      <c r="B367" s="2" t="s">
        <v>693</v>
      </c>
      <c r="C367" s="3">
        <v>0</v>
      </c>
      <c r="D367" s="4"/>
      <c r="E367" s="4"/>
      <c r="F367" s="3">
        <v>0</v>
      </c>
      <c r="G367" s="4"/>
      <c r="H367" s="4"/>
      <c r="I367" s="4"/>
      <c r="J367" s="4"/>
      <c r="K367" s="4"/>
    </row>
    <row r="368" spans="1:11" ht="13.5" customHeight="1" x14ac:dyDescent="0.25">
      <c r="A368" s="2" t="s">
        <v>694</v>
      </c>
      <c r="B368" s="2" t="s">
        <v>695</v>
      </c>
      <c r="C368" s="3">
        <v>400000</v>
      </c>
      <c r="D368" s="3">
        <v>200000</v>
      </c>
      <c r="E368" s="4"/>
      <c r="F368" s="3">
        <v>0</v>
      </c>
      <c r="G368" s="3">
        <v>200000</v>
      </c>
      <c r="H368" s="3">
        <v>100000</v>
      </c>
      <c r="I368" s="3">
        <v>100000</v>
      </c>
      <c r="J368" s="3">
        <v>100000</v>
      </c>
      <c r="K368" s="3">
        <v>100000</v>
      </c>
    </row>
    <row r="369" spans="1:11" ht="13.5" customHeight="1" x14ac:dyDescent="0.25">
      <c r="A369" s="2" t="s">
        <v>696</v>
      </c>
      <c r="B369" s="2" t="s">
        <v>697</v>
      </c>
      <c r="C369" s="3">
        <v>0</v>
      </c>
      <c r="D369" s="4"/>
      <c r="E369" s="4"/>
      <c r="F369" s="3">
        <v>0</v>
      </c>
      <c r="G369" s="3">
        <v>0</v>
      </c>
      <c r="H369" s="4"/>
      <c r="I369" s="4"/>
      <c r="J369" s="4"/>
      <c r="K369" s="4"/>
    </row>
    <row r="370" spans="1:11" ht="13.5" customHeight="1" x14ac:dyDescent="0.25">
      <c r="A370" s="29" t="s">
        <v>698</v>
      </c>
      <c r="B370" s="2" t="s">
        <v>699</v>
      </c>
      <c r="C370" s="3">
        <v>11497211.99</v>
      </c>
      <c r="D370" s="3">
        <v>4997211.99</v>
      </c>
      <c r="E370" s="4"/>
      <c r="F370" s="3">
        <v>0</v>
      </c>
      <c r="G370" s="3">
        <v>1500000</v>
      </c>
      <c r="H370" s="4"/>
      <c r="I370" s="4"/>
      <c r="J370" s="4"/>
      <c r="K370" s="4"/>
    </row>
    <row r="371" spans="1:11" ht="13.5" customHeight="1" x14ac:dyDescent="0.25">
      <c r="A371" s="29" t="s">
        <v>700</v>
      </c>
      <c r="B371" s="2" t="s">
        <v>701</v>
      </c>
      <c r="C371" s="3">
        <v>-5200000</v>
      </c>
      <c r="D371" s="4"/>
      <c r="E371" s="4"/>
      <c r="F371" s="3">
        <v>0</v>
      </c>
      <c r="G371" s="3">
        <v>-1200000</v>
      </c>
      <c r="H371" s="4"/>
      <c r="I371" s="4"/>
      <c r="J371" s="4"/>
      <c r="K371" s="4"/>
    </row>
    <row r="372" spans="1:11" ht="13.5" customHeight="1" x14ac:dyDescent="0.25">
      <c r="A372" s="2" t="s">
        <v>702</v>
      </c>
      <c r="B372" s="2" t="s">
        <v>703</v>
      </c>
      <c r="C372" s="4"/>
      <c r="D372" s="4"/>
      <c r="E372" s="4"/>
      <c r="F372" s="4"/>
      <c r="G372" s="3">
        <v>9000</v>
      </c>
      <c r="H372" s="4"/>
      <c r="I372" s="4"/>
      <c r="J372" s="4"/>
      <c r="K372" s="4"/>
    </row>
    <row r="373" spans="1:11" ht="13.5" customHeight="1" x14ac:dyDescent="0.25">
      <c r="A373" s="2" t="s">
        <v>704</v>
      </c>
      <c r="B373" s="2" t="s">
        <v>705</v>
      </c>
      <c r="C373" s="3">
        <v>0</v>
      </c>
      <c r="D373" s="4"/>
      <c r="E373" s="4"/>
      <c r="F373" s="3">
        <v>0</v>
      </c>
      <c r="G373" s="3">
        <v>0</v>
      </c>
      <c r="H373" s="4"/>
      <c r="I373" s="4"/>
      <c r="J373" s="4"/>
      <c r="K373" s="4"/>
    </row>
    <row r="374" spans="1:11" ht="13.5" customHeight="1" x14ac:dyDescent="0.25">
      <c r="A374" s="2" t="s">
        <v>706</v>
      </c>
      <c r="B374" s="2" t="s">
        <v>707</v>
      </c>
      <c r="C374" s="3">
        <v>51613.64</v>
      </c>
      <c r="D374" s="3">
        <v>11613.64</v>
      </c>
      <c r="E374" s="4"/>
      <c r="F374" s="3">
        <v>35664.300000000003</v>
      </c>
      <c r="G374" s="3">
        <v>60949.34</v>
      </c>
      <c r="H374" s="3">
        <v>45000</v>
      </c>
      <c r="I374" s="3">
        <v>45000</v>
      </c>
      <c r="J374" s="3">
        <v>45000</v>
      </c>
      <c r="K374" s="3">
        <v>45000</v>
      </c>
    </row>
    <row r="375" spans="1:11" ht="13.5" customHeight="1" x14ac:dyDescent="0.25">
      <c r="A375" s="2" t="s">
        <v>708</v>
      </c>
      <c r="B375" s="2" t="s">
        <v>709</v>
      </c>
      <c r="C375" s="3">
        <v>40000</v>
      </c>
      <c r="D375" s="4"/>
      <c r="E375" s="4"/>
      <c r="F375" s="3">
        <v>0</v>
      </c>
      <c r="G375" s="3">
        <v>45000</v>
      </c>
      <c r="H375" s="3">
        <v>5000</v>
      </c>
      <c r="I375" s="3">
        <v>5000</v>
      </c>
      <c r="J375" s="3">
        <v>5000</v>
      </c>
      <c r="K375" s="3">
        <v>5000</v>
      </c>
    </row>
    <row r="376" spans="1:11" ht="13.5" customHeight="1" x14ac:dyDescent="0.25">
      <c r="A376" s="29" t="s">
        <v>710</v>
      </c>
      <c r="B376" s="2" t="s">
        <v>711</v>
      </c>
      <c r="C376" s="3">
        <v>614856.06999999995</v>
      </c>
      <c r="D376" s="3">
        <v>364856.06999999989</v>
      </c>
      <c r="E376" s="4"/>
      <c r="F376" s="3">
        <v>444901.28</v>
      </c>
      <c r="G376" s="3">
        <v>751640.25</v>
      </c>
      <c r="H376" s="3">
        <v>250000</v>
      </c>
      <c r="I376" s="3">
        <v>250000</v>
      </c>
      <c r="J376" s="3">
        <v>250000</v>
      </c>
      <c r="K376" s="3">
        <v>250000</v>
      </c>
    </row>
    <row r="377" spans="1:11" ht="13.5" customHeight="1" x14ac:dyDescent="0.25">
      <c r="A377" s="29" t="s">
        <v>712</v>
      </c>
      <c r="B377" s="2" t="s">
        <v>713</v>
      </c>
      <c r="C377" s="3">
        <v>0</v>
      </c>
      <c r="D377" s="4"/>
      <c r="E377" s="4"/>
      <c r="F377" s="3">
        <v>-170000</v>
      </c>
      <c r="G377" s="3">
        <v>0</v>
      </c>
      <c r="H377" s="4"/>
      <c r="I377" s="4"/>
      <c r="J377" s="4"/>
      <c r="K377" s="4"/>
    </row>
    <row r="378" spans="1:11" ht="13.5" customHeight="1" x14ac:dyDescent="0.25">
      <c r="A378" s="2" t="s">
        <v>714</v>
      </c>
      <c r="B378" s="2" t="s">
        <v>715</v>
      </c>
      <c r="C378" s="4"/>
      <c r="D378" s="4"/>
      <c r="E378" s="4"/>
      <c r="F378" s="4"/>
      <c r="G378" s="3">
        <v>0</v>
      </c>
      <c r="H378" s="3">
        <v>0</v>
      </c>
      <c r="I378" s="4"/>
      <c r="J378" s="4"/>
      <c r="K378" s="4"/>
    </row>
    <row r="379" spans="1:11" ht="13.5" customHeight="1" x14ac:dyDescent="0.25">
      <c r="A379" s="2" t="s">
        <v>716</v>
      </c>
      <c r="B379" s="2" t="s">
        <v>717</v>
      </c>
      <c r="C379" s="4"/>
      <c r="D379" s="4"/>
      <c r="E379" s="4"/>
      <c r="F379" s="4"/>
      <c r="G379" s="3">
        <v>2678.76</v>
      </c>
      <c r="H379" s="4"/>
      <c r="I379" s="4"/>
      <c r="J379" s="4"/>
      <c r="K379" s="4"/>
    </row>
    <row r="380" spans="1:11" s="6" customFormat="1" ht="13.5" customHeight="1" x14ac:dyDescent="0.25">
      <c r="A380" s="9" t="s">
        <v>1114</v>
      </c>
      <c r="B380" s="9"/>
      <c r="C380" s="11"/>
      <c r="D380" s="11"/>
      <c r="E380" s="11"/>
      <c r="F380" s="10">
        <f t="shared" ref="F380:J380" si="8">SUM(F360:F370,F372:F379)</f>
        <v>334608.52</v>
      </c>
      <c r="G380" s="10">
        <f t="shared" si="8"/>
        <v>3299268.3499999996</v>
      </c>
      <c r="H380" s="10">
        <f t="shared" si="8"/>
        <v>415000</v>
      </c>
      <c r="I380" s="10">
        <f t="shared" si="8"/>
        <v>400000</v>
      </c>
      <c r="J380" s="10">
        <f t="shared" si="8"/>
        <v>400000</v>
      </c>
      <c r="K380" s="10">
        <f>SUM(K360:K370,K372:K379)</f>
        <v>400000</v>
      </c>
    </row>
    <row r="381" spans="1:11" ht="13.5" customHeight="1" x14ac:dyDescent="0.25">
      <c r="A381" s="2"/>
      <c r="B381" s="2"/>
      <c r="C381" s="4"/>
      <c r="D381" s="4"/>
      <c r="E381" s="4"/>
      <c r="F381" s="4"/>
      <c r="G381" s="3"/>
      <c r="H381" s="4"/>
      <c r="I381" s="4"/>
      <c r="J381" s="4"/>
      <c r="K381" s="4"/>
    </row>
    <row r="382" spans="1:11" ht="13.5" customHeight="1" x14ac:dyDescent="0.25">
      <c r="A382" s="2"/>
      <c r="B382" s="2"/>
      <c r="C382" s="4"/>
      <c r="D382" s="4"/>
      <c r="E382" s="4"/>
      <c r="F382" s="4"/>
      <c r="G382" s="3"/>
      <c r="H382" s="4"/>
      <c r="I382" s="4"/>
      <c r="J382" s="4"/>
      <c r="K382" s="4"/>
    </row>
    <row r="383" spans="1:11" ht="13.5" customHeight="1" x14ac:dyDescent="0.25">
      <c r="A383" s="2" t="s">
        <v>718</v>
      </c>
      <c r="B383" s="2" t="s">
        <v>719</v>
      </c>
      <c r="C383" s="3">
        <v>54503.34</v>
      </c>
      <c r="D383" s="3">
        <v>9503.34</v>
      </c>
      <c r="E383" s="4"/>
      <c r="F383" s="3">
        <v>14026.36</v>
      </c>
      <c r="G383" s="3">
        <v>30000</v>
      </c>
      <c r="H383" s="3">
        <v>15000</v>
      </c>
      <c r="I383" s="3">
        <v>15000</v>
      </c>
      <c r="J383" s="3">
        <v>15000</v>
      </c>
      <c r="K383" s="3">
        <v>15000</v>
      </c>
    </row>
    <row r="384" spans="1:11" ht="13.5" customHeight="1" x14ac:dyDescent="0.25">
      <c r="A384" s="2" t="s">
        <v>720</v>
      </c>
      <c r="B384" s="2" t="s">
        <v>721</v>
      </c>
      <c r="C384" s="3">
        <v>-1500000</v>
      </c>
      <c r="D384" s="4"/>
      <c r="E384" s="4"/>
      <c r="F384" s="3">
        <v>0</v>
      </c>
      <c r="G384" s="3">
        <v>0</v>
      </c>
      <c r="H384" s="3">
        <v>0</v>
      </c>
      <c r="I384" s="3">
        <v>0</v>
      </c>
      <c r="J384" s="4"/>
      <c r="K384" s="4"/>
    </row>
    <row r="385" spans="1:11" ht="13.5" customHeight="1" x14ac:dyDescent="0.25">
      <c r="A385" s="2" t="s">
        <v>722</v>
      </c>
      <c r="B385" s="2" t="s">
        <v>723</v>
      </c>
      <c r="C385" s="4"/>
      <c r="D385" s="4"/>
      <c r="E385" s="4"/>
      <c r="F385" s="4"/>
      <c r="G385" s="4"/>
      <c r="H385" s="3">
        <v>35000</v>
      </c>
      <c r="I385" s="4"/>
      <c r="J385" s="4"/>
      <c r="K385" s="4"/>
    </row>
    <row r="386" spans="1:11" ht="13.5" customHeight="1" x14ac:dyDescent="0.25">
      <c r="A386" s="2" t="s">
        <v>724</v>
      </c>
      <c r="B386" s="2" t="s">
        <v>725</v>
      </c>
      <c r="C386" s="4"/>
      <c r="D386" s="4"/>
      <c r="E386" s="4"/>
      <c r="F386" s="4"/>
      <c r="G386" s="3">
        <v>6850</v>
      </c>
      <c r="H386" s="4"/>
      <c r="I386" s="4"/>
      <c r="J386" s="4"/>
      <c r="K386" s="4"/>
    </row>
    <row r="387" spans="1:11" ht="13.5" customHeight="1" x14ac:dyDescent="0.25">
      <c r="A387" s="2" t="s">
        <v>726</v>
      </c>
      <c r="B387" s="2" t="s">
        <v>727</v>
      </c>
      <c r="C387" s="3">
        <v>5000</v>
      </c>
      <c r="D387" s="4"/>
      <c r="E387" s="4"/>
      <c r="F387" s="3">
        <v>0</v>
      </c>
      <c r="G387" s="3">
        <v>5000</v>
      </c>
      <c r="H387" s="3">
        <v>5000</v>
      </c>
      <c r="I387" s="3">
        <v>5000</v>
      </c>
      <c r="J387" s="4"/>
      <c r="K387" s="4"/>
    </row>
    <row r="388" spans="1:11" ht="13.5" customHeight="1" x14ac:dyDescent="0.25">
      <c r="A388" s="2" t="s">
        <v>728</v>
      </c>
      <c r="B388" s="2" t="s">
        <v>729</v>
      </c>
      <c r="C388" s="3">
        <v>428691.06</v>
      </c>
      <c r="D388" s="3">
        <v>302191.06</v>
      </c>
      <c r="E388" s="3">
        <v>6500</v>
      </c>
      <c r="F388" s="3">
        <v>89203.839999999997</v>
      </c>
      <c r="G388" s="3">
        <v>539487.22</v>
      </c>
      <c r="H388" s="3">
        <v>200000</v>
      </c>
      <c r="I388" s="3">
        <v>200000</v>
      </c>
      <c r="J388" s="3">
        <v>200000</v>
      </c>
      <c r="K388" s="3">
        <v>200000</v>
      </c>
    </row>
    <row r="389" spans="1:11" ht="13.5" customHeight="1" x14ac:dyDescent="0.25">
      <c r="A389" s="2" t="s">
        <v>730</v>
      </c>
      <c r="B389" s="2" t="s">
        <v>731</v>
      </c>
      <c r="C389" s="3">
        <v>11787102.710000001</v>
      </c>
      <c r="D389" s="3">
        <v>6787102.71</v>
      </c>
      <c r="E389" s="4"/>
      <c r="F389" s="3">
        <v>5047284.4699999988</v>
      </c>
      <c r="G389" s="3">
        <v>7760098.4199999999</v>
      </c>
      <c r="H389" s="4"/>
      <c r="I389" s="4"/>
      <c r="J389" s="4"/>
      <c r="K389" s="4"/>
    </row>
    <row r="390" spans="1:11" ht="13.5" customHeight="1" x14ac:dyDescent="0.25">
      <c r="A390" s="2" t="s">
        <v>732</v>
      </c>
      <c r="B390" s="2" t="s">
        <v>733</v>
      </c>
      <c r="C390" s="3">
        <v>296247.08</v>
      </c>
      <c r="D390" s="3">
        <v>296247.08</v>
      </c>
      <c r="E390" s="4"/>
      <c r="F390" s="3">
        <v>119387.2800000002</v>
      </c>
      <c r="G390" s="3">
        <v>176859.8</v>
      </c>
      <c r="H390" s="4"/>
      <c r="I390" s="4"/>
      <c r="J390" s="4"/>
      <c r="K390" s="4"/>
    </row>
    <row r="391" spans="1:11" ht="13.5" customHeight="1" x14ac:dyDescent="0.25">
      <c r="A391" s="2" t="s">
        <v>734</v>
      </c>
      <c r="B391" s="2" t="s">
        <v>735</v>
      </c>
      <c r="C391" s="3">
        <v>312829.89</v>
      </c>
      <c r="D391" s="3">
        <v>312829.89</v>
      </c>
      <c r="E391" s="4"/>
      <c r="F391" s="3">
        <v>53554.36</v>
      </c>
      <c r="G391" s="3">
        <v>234275.53</v>
      </c>
      <c r="H391" s="4"/>
      <c r="I391" s="4"/>
      <c r="J391" s="4"/>
      <c r="K391" s="4"/>
    </row>
    <row r="392" spans="1:11" ht="13.5" customHeight="1" x14ac:dyDescent="0.25">
      <c r="A392" s="2" t="s">
        <v>736</v>
      </c>
      <c r="B392" s="2" t="s">
        <v>737</v>
      </c>
      <c r="C392" s="3">
        <v>64515.87</v>
      </c>
      <c r="D392" s="3">
        <v>64515.87</v>
      </c>
      <c r="E392" s="4"/>
      <c r="F392" s="3">
        <v>0</v>
      </c>
      <c r="G392" s="3">
        <v>64515.87</v>
      </c>
      <c r="H392" s="4"/>
      <c r="I392" s="4"/>
      <c r="J392" s="4"/>
      <c r="K392" s="4"/>
    </row>
    <row r="393" spans="1:11" ht="13.5" customHeight="1" x14ac:dyDescent="0.25">
      <c r="A393" s="2" t="s">
        <v>738</v>
      </c>
      <c r="B393" s="2" t="s">
        <v>739</v>
      </c>
      <c r="C393" s="3">
        <v>2247837.98</v>
      </c>
      <c r="D393" s="3">
        <v>2247837.98</v>
      </c>
      <c r="E393" s="4"/>
      <c r="F393" s="3">
        <v>1245949.28</v>
      </c>
      <c r="G393" s="3">
        <v>1025180.03</v>
      </c>
      <c r="H393" s="4"/>
      <c r="I393" s="4"/>
      <c r="J393" s="4"/>
      <c r="K393" s="4"/>
    </row>
    <row r="394" spans="1:11" ht="13.5" customHeight="1" x14ac:dyDescent="0.25">
      <c r="A394" s="2" t="s">
        <v>740</v>
      </c>
      <c r="B394" s="2" t="s">
        <v>741</v>
      </c>
      <c r="C394" s="3">
        <v>569180.59</v>
      </c>
      <c r="D394" s="3">
        <v>569180.59</v>
      </c>
      <c r="E394" s="4"/>
      <c r="F394" s="3">
        <v>3812.55</v>
      </c>
      <c r="G394" s="3">
        <v>561904.54</v>
      </c>
      <c r="H394" s="4"/>
      <c r="I394" s="4"/>
      <c r="J394" s="4"/>
      <c r="K394" s="4"/>
    </row>
    <row r="395" spans="1:11" ht="13.5" customHeight="1" x14ac:dyDescent="0.25">
      <c r="A395" s="2" t="s">
        <v>742</v>
      </c>
      <c r="B395" s="2" t="s">
        <v>743</v>
      </c>
      <c r="C395" s="3">
        <v>10000</v>
      </c>
      <c r="D395" s="3">
        <v>10000</v>
      </c>
      <c r="E395" s="4"/>
      <c r="F395" s="3">
        <v>9520</v>
      </c>
      <c r="G395" s="4"/>
      <c r="H395" s="4"/>
      <c r="I395" s="4"/>
      <c r="J395" s="4"/>
      <c r="K395" s="4"/>
    </row>
    <row r="396" spans="1:11" ht="13.5" customHeight="1" x14ac:dyDescent="0.25">
      <c r="A396" s="2" t="s">
        <v>744</v>
      </c>
      <c r="B396" s="2" t="s">
        <v>745</v>
      </c>
      <c r="C396" s="4"/>
      <c r="D396" s="4"/>
      <c r="E396" s="4"/>
      <c r="F396" s="4"/>
      <c r="G396" s="3">
        <v>4581.5</v>
      </c>
      <c r="H396" s="4"/>
      <c r="I396" s="4"/>
      <c r="J396" s="4"/>
      <c r="K396" s="4"/>
    </row>
    <row r="397" spans="1:11" ht="13.5" customHeight="1" x14ac:dyDescent="0.25">
      <c r="A397" s="2" t="s">
        <v>746</v>
      </c>
      <c r="B397" s="2" t="s">
        <v>747</v>
      </c>
      <c r="C397" s="3">
        <v>1002291.99</v>
      </c>
      <c r="D397" s="3">
        <v>152291.99</v>
      </c>
      <c r="E397" s="4"/>
      <c r="F397" s="3">
        <v>46225.919999999998</v>
      </c>
      <c r="G397" s="3">
        <v>956066.07</v>
      </c>
      <c r="H397" s="4"/>
      <c r="I397" s="4"/>
      <c r="J397" s="4"/>
      <c r="K397" s="4"/>
    </row>
    <row r="398" spans="1:11" ht="13.5" customHeight="1" x14ac:dyDescent="0.25">
      <c r="A398" s="2" t="s">
        <v>748</v>
      </c>
      <c r="B398" s="2" t="s">
        <v>749</v>
      </c>
      <c r="C398" s="3">
        <v>27616987.829999998</v>
      </c>
      <c r="D398" s="3">
        <v>20616987.829999998</v>
      </c>
      <c r="E398" s="4"/>
      <c r="F398" s="3">
        <v>3418668.36</v>
      </c>
      <c r="G398" s="3">
        <v>32096807.270000003</v>
      </c>
      <c r="H398" s="4"/>
      <c r="I398" s="4"/>
      <c r="J398" s="4"/>
      <c r="K398" s="4"/>
    </row>
    <row r="399" spans="1:11" ht="13.5" customHeight="1" x14ac:dyDescent="0.25">
      <c r="A399" s="29" t="s">
        <v>750</v>
      </c>
      <c r="B399" s="2" t="s">
        <v>751</v>
      </c>
      <c r="C399" s="3">
        <v>6537103.4900000002</v>
      </c>
      <c r="D399" s="3">
        <v>6537103.4900000002</v>
      </c>
      <c r="E399" s="4"/>
      <c r="F399" s="3">
        <v>1444656.6</v>
      </c>
      <c r="G399" s="3">
        <v>8092446.8899999997</v>
      </c>
      <c r="H399" s="4"/>
      <c r="I399" s="4"/>
      <c r="J399" s="4"/>
      <c r="K399" s="4"/>
    </row>
    <row r="400" spans="1:11" ht="13.5" customHeight="1" x14ac:dyDescent="0.25">
      <c r="A400" s="29" t="s">
        <v>752</v>
      </c>
      <c r="B400" s="2" t="s">
        <v>753</v>
      </c>
      <c r="C400" s="3">
        <v>-2957000</v>
      </c>
      <c r="D400" s="4"/>
      <c r="E400" s="4"/>
      <c r="F400" s="3">
        <v>0</v>
      </c>
      <c r="G400" s="4"/>
      <c r="H400" s="4"/>
      <c r="I400" s="4"/>
      <c r="J400" s="4"/>
      <c r="K400" s="4"/>
    </row>
    <row r="401" spans="1:11" ht="13.5" customHeight="1" x14ac:dyDescent="0.25">
      <c r="A401" s="29" t="s">
        <v>754</v>
      </c>
      <c r="B401" s="2" t="s">
        <v>755</v>
      </c>
      <c r="C401" s="3">
        <v>9619684.4900000002</v>
      </c>
      <c r="D401" s="3">
        <v>9619684.4900000002</v>
      </c>
      <c r="E401" s="4"/>
      <c r="F401" s="3">
        <v>5698823.9100000011</v>
      </c>
      <c r="G401" s="3">
        <v>3920860.5799999996</v>
      </c>
      <c r="H401" s="4"/>
      <c r="I401" s="4"/>
      <c r="J401" s="4"/>
      <c r="K401" s="4"/>
    </row>
    <row r="402" spans="1:11" ht="13.5" customHeight="1" x14ac:dyDescent="0.25">
      <c r="A402" s="29" t="s">
        <v>756</v>
      </c>
      <c r="B402" s="2" t="s">
        <v>757</v>
      </c>
      <c r="C402" s="3">
        <v>0</v>
      </c>
      <c r="D402" s="4"/>
      <c r="E402" s="4"/>
      <c r="F402" s="3">
        <v>0</v>
      </c>
      <c r="G402" s="3">
        <v>0</v>
      </c>
      <c r="H402" s="4"/>
      <c r="I402" s="4"/>
      <c r="J402" s="4"/>
      <c r="K402" s="4"/>
    </row>
    <row r="403" spans="1:11" ht="13.5" customHeight="1" x14ac:dyDescent="0.25">
      <c r="A403" s="2" t="s">
        <v>758</v>
      </c>
      <c r="B403" s="2" t="s">
        <v>759</v>
      </c>
      <c r="C403" s="3">
        <v>43654.63</v>
      </c>
      <c r="D403" s="3">
        <v>33654.629999999997</v>
      </c>
      <c r="E403" s="4"/>
      <c r="F403" s="3">
        <v>4118.1899999999996</v>
      </c>
      <c r="G403" s="3">
        <v>49536.44</v>
      </c>
      <c r="H403" s="3">
        <v>10000</v>
      </c>
      <c r="I403" s="3">
        <v>10000</v>
      </c>
      <c r="J403" s="3">
        <v>10000</v>
      </c>
      <c r="K403" s="3">
        <v>10000</v>
      </c>
    </row>
    <row r="404" spans="1:11" ht="13.5" customHeight="1" x14ac:dyDescent="0.25">
      <c r="A404" s="29" t="s">
        <v>760</v>
      </c>
      <c r="B404" s="2" t="s">
        <v>761</v>
      </c>
      <c r="C404" s="3">
        <v>1458652.65</v>
      </c>
      <c r="D404" s="3">
        <v>1458652.65</v>
      </c>
      <c r="E404" s="4"/>
      <c r="F404" s="3">
        <v>1134394.3999999999</v>
      </c>
      <c r="G404" s="3">
        <v>30000</v>
      </c>
      <c r="H404" s="4"/>
      <c r="I404" s="4"/>
      <c r="J404" s="4"/>
      <c r="K404" s="4"/>
    </row>
    <row r="405" spans="1:11" ht="13.5" customHeight="1" x14ac:dyDescent="0.25">
      <c r="A405" s="29" t="s">
        <v>762</v>
      </c>
      <c r="B405" s="2" t="s">
        <v>763</v>
      </c>
      <c r="C405" s="3">
        <v>0</v>
      </c>
      <c r="D405" s="4"/>
      <c r="E405" s="4"/>
      <c r="F405" s="3">
        <v>-1755000</v>
      </c>
      <c r="G405" s="4"/>
      <c r="H405" s="4"/>
      <c r="I405" s="4"/>
      <c r="J405" s="4"/>
      <c r="K405" s="4"/>
    </row>
    <row r="406" spans="1:11" ht="13.5" customHeight="1" x14ac:dyDescent="0.25">
      <c r="A406" s="2" t="s">
        <v>764</v>
      </c>
      <c r="B406" s="2" t="s">
        <v>765</v>
      </c>
      <c r="C406" s="3">
        <v>1989821.38</v>
      </c>
      <c r="D406" s="3">
        <v>1989821.38</v>
      </c>
      <c r="E406" s="4"/>
      <c r="F406" s="3">
        <v>1837128.84</v>
      </c>
      <c r="G406" s="3">
        <v>40000</v>
      </c>
      <c r="H406" s="4"/>
      <c r="I406" s="4"/>
      <c r="J406" s="4"/>
      <c r="K406" s="4"/>
    </row>
    <row r="407" spans="1:11" ht="13.5" customHeight="1" x14ac:dyDescent="0.25">
      <c r="A407" s="2" t="s">
        <v>766</v>
      </c>
      <c r="B407" s="2" t="s">
        <v>767</v>
      </c>
      <c r="C407" s="3">
        <v>2001814.21</v>
      </c>
      <c r="D407" s="3">
        <v>2001814.21</v>
      </c>
      <c r="E407" s="4"/>
      <c r="F407" s="3">
        <v>1985237.4500000004</v>
      </c>
      <c r="G407" s="3">
        <v>21758.41</v>
      </c>
      <c r="H407" s="4"/>
      <c r="I407" s="4"/>
      <c r="J407" s="4"/>
      <c r="K407" s="4"/>
    </row>
    <row r="408" spans="1:11" ht="13.5" customHeight="1" x14ac:dyDescent="0.25">
      <c r="A408" s="2" t="s">
        <v>768</v>
      </c>
      <c r="B408" s="2" t="s">
        <v>769</v>
      </c>
      <c r="C408" s="3">
        <v>0</v>
      </c>
      <c r="D408" s="3">
        <v>0</v>
      </c>
      <c r="E408" s="4"/>
      <c r="F408" s="3">
        <v>0</v>
      </c>
      <c r="G408" s="4"/>
      <c r="H408" s="4"/>
      <c r="I408" s="4"/>
      <c r="J408" s="4"/>
      <c r="K408" s="4"/>
    </row>
    <row r="409" spans="1:11" ht="13.5" customHeight="1" x14ac:dyDescent="0.25">
      <c r="A409" s="2" t="s">
        <v>770</v>
      </c>
      <c r="B409" s="2" t="s">
        <v>771</v>
      </c>
      <c r="C409" s="3">
        <v>4044255.44</v>
      </c>
      <c r="D409" s="3">
        <v>1044255.44</v>
      </c>
      <c r="E409" s="4"/>
      <c r="F409" s="3">
        <v>425675.87000000011</v>
      </c>
      <c r="G409" s="3">
        <v>10186091.120000001</v>
      </c>
      <c r="H409" s="4"/>
      <c r="I409" s="3">
        <v>700000</v>
      </c>
      <c r="J409" s="4"/>
      <c r="K409" s="4"/>
    </row>
    <row r="410" spans="1:11" ht="13.5" customHeight="1" x14ac:dyDescent="0.25">
      <c r="A410" s="2" t="s">
        <v>772</v>
      </c>
      <c r="B410" s="2" t="s">
        <v>773</v>
      </c>
      <c r="C410" s="3">
        <v>597382</v>
      </c>
      <c r="D410" s="3">
        <v>597382</v>
      </c>
      <c r="E410" s="4"/>
      <c r="F410" s="3">
        <v>391866.11</v>
      </c>
      <c r="G410" s="3">
        <v>455515.89</v>
      </c>
      <c r="H410" s="4"/>
      <c r="I410" s="4"/>
      <c r="J410" s="4"/>
      <c r="K410" s="4"/>
    </row>
    <row r="411" spans="1:11" ht="13.5" customHeight="1" x14ac:dyDescent="0.25">
      <c r="A411" s="2" t="s">
        <v>774</v>
      </c>
      <c r="B411" s="2" t="s">
        <v>775</v>
      </c>
      <c r="C411" s="3">
        <v>428564.73</v>
      </c>
      <c r="D411" s="3">
        <v>428564.73</v>
      </c>
      <c r="E411" s="4"/>
      <c r="F411" s="3">
        <v>809466.59</v>
      </c>
      <c r="G411" s="3">
        <v>50000</v>
      </c>
      <c r="H411" s="4"/>
      <c r="I411" s="4"/>
      <c r="J411" s="4"/>
      <c r="K411" s="4"/>
    </row>
    <row r="412" spans="1:11" ht="13.5" customHeight="1" x14ac:dyDescent="0.25">
      <c r="A412" s="2" t="s">
        <v>776</v>
      </c>
      <c r="B412" s="2" t="s">
        <v>777</v>
      </c>
      <c r="C412" s="3">
        <v>2531113.69</v>
      </c>
      <c r="D412" s="3">
        <v>531113.69000000006</v>
      </c>
      <c r="E412" s="4"/>
      <c r="F412" s="3">
        <v>72241.38</v>
      </c>
      <c r="G412" s="3">
        <v>5958872.3100000005</v>
      </c>
      <c r="H412" s="3">
        <v>5000000</v>
      </c>
      <c r="I412" s="3">
        <v>2975000</v>
      </c>
      <c r="J412" s="3">
        <v>2745000</v>
      </c>
      <c r="K412" s="4"/>
    </row>
    <row r="413" spans="1:11" ht="13.5" customHeight="1" x14ac:dyDescent="0.25">
      <c r="A413" s="2" t="s">
        <v>778</v>
      </c>
      <c r="B413" s="2" t="s">
        <v>779</v>
      </c>
      <c r="C413" s="3">
        <v>14191.99</v>
      </c>
      <c r="D413" s="3">
        <v>14191.99</v>
      </c>
      <c r="E413" s="4"/>
      <c r="F413" s="3">
        <v>1750</v>
      </c>
      <c r="G413" s="3">
        <v>12441.99</v>
      </c>
      <c r="H413" s="4"/>
      <c r="I413" s="4"/>
      <c r="J413" s="4"/>
      <c r="K413" s="4"/>
    </row>
    <row r="414" spans="1:11" ht="13.5" customHeight="1" x14ac:dyDescent="0.25">
      <c r="A414" s="2" t="s">
        <v>780</v>
      </c>
      <c r="B414" s="2" t="s">
        <v>781</v>
      </c>
      <c r="C414" s="3">
        <v>4053384.8</v>
      </c>
      <c r="D414" s="3">
        <v>2053384.8</v>
      </c>
      <c r="E414" s="4"/>
      <c r="F414" s="3">
        <v>217362.67</v>
      </c>
      <c r="G414" s="3">
        <v>7336022.1299999999</v>
      </c>
      <c r="H414" s="3">
        <v>10000000</v>
      </c>
      <c r="I414" s="3">
        <v>6000000</v>
      </c>
      <c r="J414" s="3">
        <v>5500000</v>
      </c>
      <c r="K414" s="4"/>
    </row>
    <row r="415" spans="1:11" ht="13.5" customHeight="1" x14ac:dyDescent="0.25">
      <c r="A415" s="2" t="s">
        <v>782</v>
      </c>
      <c r="B415" s="2" t="s">
        <v>783</v>
      </c>
      <c r="C415" s="3">
        <v>300000</v>
      </c>
      <c r="D415" s="3">
        <v>300000</v>
      </c>
      <c r="E415" s="4"/>
      <c r="F415" s="3">
        <v>0</v>
      </c>
      <c r="G415" s="3">
        <v>1000000</v>
      </c>
      <c r="H415" s="3">
        <v>3500000</v>
      </c>
      <c r="I415" s="3">
        <v>500000</v>
      </c>
      <c r="J415" s="3">
        <v>0</v>
      </c>
      <c r="K415" s="4"/>
    </row>
    <row r="416" spans="1:11" ht="13.5" customHeight="1" x14ac:dyDescent="0.25">
      <c r="A416" s="2" t="s">
        <v>784</v>
      </c>
      <c r="B416" s="2" t="s">
        <v>785</v>
      </c>
      <c r="C416" s="3">
        <v>15000</v>
      </c>
      <c r="D416" s="3">
        <v>15000</v>
      </c>
      <c r="E416" s="4"/>
      <c r="F416" s="3">
        <v>0</v>
      </c>
      <c r="G416" s="3">
        <v>15000</v>
      </c>
      <c r="H416" s="4"/>
      <c r="I416" s="4"/>
      <c r="J416" s="4"/>
      <c r="K416" s="4"/>
    </row>
    <row r="417" spans="1:11" ht="13.5" customHeight="1" x14ac:dyDescent="0.25">
      <c r="A417" s="2" t="s">
        <v>786</v>
      </c>
      <c r="B417" s="2" t="s">
        <v>787</v>
      </c>
      <c r="C417" s="3">
        <v>15595.81</v>
      </c>
      <c r="D417" s="3">
        <v>15595.81</v>
      </c>
      <c r="E417" s="4"/>
      <c r="F417" s="3">
        <v>0</v>
      </c>
      <c r="G417" s="3">
        <v>15595.81</v>
      </c>
      <c r="H417" s="4"/>
      <c r="I417" s="4"/>
      <c r="J417" s="4"/>
      <c r="K417" s="4"/>
    </row>
    <row r="418" spans="1:11" ht="13.5" customHeight="1" x14ac:dyDescent="0.25">
      <c r="A418" s="2" t="s">
        <v>788</v>
      </c>
      <c r="B418" s="2" t="s">
        <v>789</v>
      </c>
      <c r="C418" s="3">
        <v>265000</v>
      </c>
      <c r="D418" s="3">
        <v>15000</v>
      </c>
      <c r="E418" s="4"/>
      <c r="F418" s="3">
        <v>0</v>
      </c>
      <c r="G418" s="3">
        <v>515000</v>
      </c>
      <c r="H418" s="3">
        <v>1800000</v>
      </c>
      <c r="I418" s="3">
        <v>2120000</v>
      </c>
      <c r="J418" s="4"/>
      <c r="K418" s="4"/>
    </row>
    <row r="419" spans="1:11" ht="13.5" customHeight="1" x14ac:dyDescent="0.25">
      <c r="A419" s="29" t="s">
        <v>790</v>
      </c>
      <c r="B419" s="2" t="s">
        <v>791</v>
      </c>
      <c r="C419" s="3">
        <v>145993.19</v>
      </c>
      <c r="D419" s="3">
        <v>25993.19</v>
      </c>
      <c r="E419" s="3">
        <v>120000</v>
      </c>
      <c r="F419" s="3">
        <v>86668.52</v>
      </c>
      <c r="G419" s="3">
        <v>559324.66999999993</v>
      </c>
      <c r="H419" s="3">
        <v>3800000</v>
      </c>
      <c r="I419" s="3">
        <v>1000000</v>
      </c>
      <c r="J419" s="3">
        <v>9100000</v>
      </c>
      <c r="K419" s="4"/>
    </row>
    <row r="420" spans="1:11" ht="13.5" customHeight="1" x14ac:dyDescent="0.25">
      <c r="A420" s="29" t="s">
        <v>792</v>
      </c>
      <c r="B420" s="2" t="s">
        <v>793</v>
      </c>
      <c r="C420" s="4"/>
      <c r="D420" s="4"/>
      <c r="E420" s="4"/>
      <c r="F420" s="4"/>
      <c r="G420" s="4"/>
      <c r="H420" s="4"/>
      <c r="I420" s="4"/>
      <c r="J420" s="3">
        <v>-2100000</v>
      </c>
      <c r="K420" s="4"/>
    </row>
    <row r="421" spans="1:11" ht="13.5" customHeight="1" x14ac:dyDescent="0.25">
      <c r="A421" s="2" t="s">
        <v>794</v>
      </c>
      <c r="B421" s="2" t="s">
        <v>795</v>
      </c>
      <c r="C421" s="3">
        <v>350473.05</v>
      </c>
      <c r="D421" s="3">
        <v>350473.05</v>
      </c>
      <c r="E421" s="4"/>
      <c r="F421" s="3">
        <v>22632</v>
      </c>
      <c r="G421" s="3">
        <v>327841.05</v>
      </c>
      <c r="H421" s="4"/>
      <c r="I421" s="4"/>
      <c r="J421" s="4"/>
      <c r="K421" s="4"/>
    </row>
    <row r="422" spans="1:11" ht="13.5" customHeight="1" x14ac:dyDescent="0.25">
      <c r="A422" s="2" t="s">
        <v>796</v>
      </c>
      <c r="B422" s="2" t="s">
        <v>797</v>
      </c>
      <c r="C422" s="3">
        <v>156013.98000000001</v>
      </c>
      <c r="D422" s="3">
        <v>156013.98000000001</v>
      </c>
      <c r="E422" s="4"/>
      <c r="F422" s="3">
        <v>0</v>
      </c>
      <c r="G422" s="3">
        <v>156013.98000000001</v>
      </c>
      <c r="H422" s="4"/>
      <c r="I422" s="4"/>
      <c r="J422" s="4"/>
      <c r="K422" s="4"/>
    </row>
    <row r="423" spans="1:11" ht="13.5" customHeight="1" x14ac:dyDescent="0.25">
      <c r="A423" s="2" t="s">
        <v>798</v>
      </c>
      <c r="B423" s="2" t="s">
        <v>799</v>
      </c>
      <c r="C423" s="3">
        <v>150000</v>
      </c>
      <c r="D423" s="3">
        <v>150000</v>
      </c>
      <c r="E423" s="4"/>
      <c r="F423" s="3">
        <v>35013.83</v>
      </c>
      <c r="G423" s="3">
        <v>534986.17000000004</v>
      </c>
      <c r="H423" s="4"/>
      <c r="I423" s="4"/>
      <c r="J423" s="4"/>
      <c r="K423" s="4"/>
    </row>
    <row r="424" spans="1:11" ht="13.5" customHeight="1" x14ac:dyDescent="0.25">
      <c r="A424" s="2" t="s">
        <v>800</v>
      </c>
      <c r="B424" s="2" t="s">
        <v>801</v>
      </c>
      <c r="C424" s="3">
        <v>917876.9</v>
      </c>
      <c r="D424" s="3">
        <v>80376.899999999994</v>
      </c>
      <c r="E424" s="4"/>
      <c r="F424" s="3">
        <v>21201.33</v>
      </c>
      <c r="G424" s="3">
        <v>1796675.5699999998</v>
      </c>
      <c r="H424" s="3">
        <v>1513000</v>
      </c>
      <c r="I424" s="4"/>
      <c r="J424" s="4"/>
      <c r="K424" s="4"/>
    </row>
    <row r="425" spans="1:11" ht="13.5" customHeight="1" x14ac:dyDescent="0.25">
      <c r="A425" s="2" t="s">
        <v>802</v>
      </c>
      <c r="B425" s="2" t="s">
        <v>803</v>
      </c>
      <c r="C425" s="3">
        <v>59773.57</v>
      </c>
      <c r="D425" s="3">
        <v>59773.57</v>
      </c>
      <c r="E425" s="4"/>
      <c r="F425" s="3">
        <v>1943.27</v>
      </c>
      <c r="G425" s="4"/>
      <c r="H425" s="4"/>
      <c r="I425" s="4"/>
      <c r="J425" s="4"/>
      <c r="K425" s="4"/>
    </row>
    <row r="426" spans="1:11" ht="13.5" customHeight="1" x14ac:dyDescent="0.25">
      <c r="A426" s="2" t="s">
        <v>804</v>
      </c>
      <c r="B426" s="2" t="s">
        <v>805</v>
      </c>
      <c r="C426" s="3">
        <v>35456.75</v>
      </c>
      <c r="D426" s="3">
        <v>35456.75</v>
      </c>
      <c r="E426" s="4"/>
      <c r="F426" s="3">
        <v>15059.27</v>
      </c>
      <c r="G426" s="3">
        <v>20397.48</v>
      </c>
      <c r="H426" s="4"/>
      <c r="I426" s="4"/>
      <c r="J426" s="4"/>
      <c r="K426" s="4"/>
    </row>
    <row r="427" spans="1:11" ht="13.5" customHeight="1" x14ac:dyDescent="0.25">
      <c r="A427" s="2" t="s">
        <v>806</v>
      </c>
      <c r="B427" s="2" t="s">
        <v>807</v>
      </c>
      <c r="C427" s="3">
        <v>446200</v>
      </c>
      <c r="D427" s="3">
        <v>446200</v>
      </c>
      <c r="E427" s="4"/>
      <c r="F427" s="3">
        <v>0</v>
      </c>
      <c r="G427" s="3">
        <v>446200</v>
      </c>
      <c r="H427" s="4"/>
      <c r="I427" s="4"/>
      <c r="J427" s="4"/>
      <c r="K427" s="4"/>
    </row>
    <row r="428" spans="1:11" ht="13.5" customHeight="1" x14ac:dyDescent="0.25">
      <c r="A428" s="2" t="s">
        <v>808</v>
      </c>
      <c r="B428" s="2" t="s">
        <v>809</v>
      </c>
      <c r="C428" s="3">
        <v>112527.27</v>
      </c>
      <c r="D428" s="3">
        <v>24527.27</v>
      </c>
      <c r="E428" s="4"/>
      <c r="F428" s="3">
        <v>43367.18</v>
      </c>
      <c r="G428" s="3">
        <v>53160.09</v>
      </c>
      <c r="H428" s="4"/>
      <c r="I428" s="4"/>
      <c r="J428" s="4"/>
      <c r="K428" s="4"/>
    </row>
    <row r="429" spans="1:11" ht="13.5" customHeight="1" x14ac:dyDescent="0.25">
      <c r="A429" s="2" t="s">
        <v>810</v>
      </c>
      <c r="B429" s="2" t="s">
        <v>811</v>
      </c>
      <c r="C429" s="3">
        <v>413542.95</v>
      </c>
      <c r="D429" s="3">
        <v>413542.95</v>
      </c>
      <c r="E429" s="4"/>
      <c r="F429" s="3">
        <v>270.13</v>
      </c>
      <c r="G429" s="3">
        <v>413272.82</v>
      </c>
      <c r="H429" s="4"/>
      <c r="I429" s="4"/>
      <c r="J429" s="4"/>
      <c r="K429" s="4"/>
    </row>
    <row r="430" spans="1:11" ht="13.5" customHeight="1" x14ac:dyDescent="0.25">
      <c r="A430" s="2" t="s">
        <v>812</v>
      </c>
      <c r="B430" s="2" t="s">
        <v>813</v>
      </c>
      <c r="C430" s="3">
        <v>1219570.1499999999</v>
      </c>
      <c r="D430" s="3">
        <v>219570.15</v>
      </c>
      <c r="E430" s="4"/>
      <c r="F430" s="3">
        <v>4205.8900000000003</v>
      </c>
      <c r="G430" s="3">
        <v>1215364.2599999998</v>
      </c>
      <c r="H430" s="3">
        <v>0</v>
      </c>
      <c r="I430" s="3">
        <v>5000000</v>
      </c>
      <c r="J430" s="3">
        <v>4400000</v>
      </c>
      <c r="K430" s="4"/>
    </row>
    <row r="431" spans="1:11" ht="13.5" customHeight="1" x14ac:dyDescent="0.25">
      <c r="A431" s="2" t="s">
        <v>814</v>
      </c>
      <c r="B431" s="2" t="s">
        <v>815</v>
      </c>
      <c r="C431" s="3">
        <v>5375.04</v>
      </c>
      <c r="D431" s="3">
        <v>5375.04</v>
      </c>
      <c r="E431" s="4"/>
      <c r="F431" s="3">
        <v>0</v>
      </c>
      <c r="G431" s="4"/>
      <c r="H431" s="4"/>
      <c r="I431" s="4"/>
      <c r="J431" s="4"/>
      <c r="K431" s="4"/>
    </row>
    <row r="432" spans="1:11" ht="13.5" customHeight="1" x14ac:dyDescent="0.25">
      <c r="A432" s="2" t="s">
        <v>816</v>
      </c>
      <c r="B432" s="2" t="s">
        <v>817</v>
      </c>
      <c r="C432" s="3">
        <v>1500000</v>
      </c>
      <c r="D432" s="4"/>
      <c r="E432" s="3">
        <v>-1000000</v>
      </c>
      <c r="F432" s="3">
        <v>0</v>
      </c>
      <c r="G432" s="3">
        <v>0</v>
      </c>
      <c r="H432" s="3">
        <v>0</v>
      </c>
      <c r="I432" s="3">
        <v>0</v>
      </c>
      <c r="J432" s="4"/>
      <c r="K432" s="4"/>
    </row>
    <row r="433" spans="1:11" ht="13.5" customHeight="1" x14ac:dyDescent="0.25">
      <c r="A433" s="2" t="s">
        <v>818</v>
      </c>
      <c r="B433" s="2" t="s">
        <v>819</v>
      </c>
      <c r="C433" s="3">
        <v>50000</v>
      </c>
      <c r="D433" s="3">
        <v>50000</v>
      </c>
      <c r="E433" s="4"/>
      <c r="F433" s="3">
        <v>0</v>
      </c>
      <c r="G433" s="4"/>
      <c r="H433" s="4"/>
      <c r="I433" s="4"/>
      <c r="J433" s="4"/>
      <c r="K433" s="4"/>
    </row>
    <row r="434" spans="1:11" ht="13.5" customHeight="1" x14ac:dyDescent="0.25">
      <c r="A434" s="29" t="s">
        <v>820</v>
      </c>
      <c r="B434" s="2" t="s">
        <v>821</v>
      </c>
      <c r="C434" s="3">
        <v>338107.35</v>
      </c>
      <c r="D434" s="3">
        <v>58107.35</v>
      </c>
      <c r="E434" s="3">
        <v>280000</v>
      </c>
      <c r="F434" s="3">
        <v>272923.73</v>
      </c>
      <c r="G434" s="3">
        <v>2415183.62</v>
      </c>
      <c r="H434" s="3">
        <v>2260000</v>
      </c>
      <c r="I434" s="4"/>
      <c r="J434" s="4"/>
      <c r="K434" s="4"/>
    </row>
    <row r="435" spans="1:11" ht="13.5" customHeight="1" x14ac:dyDescent="0.25">
      <c r="A435" s="29" t="s">
        <v>822</v>
      </c>
      <c r="B435" s="2" t="s">
        <v>823</v>
      </c>
      <c r="C435" s="4"/>
      <c r="D435" s="4"/>
      <c r="E435" s="4"/>
      <c r="F435" s="4"/>
      <c r="G435" s="4"/>
      <c r="H435" s="3">
        <v>-2340000</v>
      </c>
      <c r="I435" s="4"/>
      <c r="J435" s="4"/>
      <c r="K435" s="4"/>
    </row>
    <row r="436" spans="1:11" ht="13.5" customHeight="1" x14ac:dyDescent="0.25">
      <c r="A436" s="29" t="s">
        <v>824</v>
      </c>
      <c r="B436" s="2" t="s">
        <v>825</v>
      </c>
      <c r="C436" s="3">
        <v>224989.5</v>
      </c>
      <c r="D436" s="3">
        <v>24989.5</v>
      </c>
      <c r="E436" s="3">
        <v>200000</v>
      </c>
      <c r="F436" s="3">
        <v>113262.58</v>
      </c>
      <c r="G436" s="3">
        <v>611726.92000000004</v>
      </c>
      <c r="H436" s="3">
        <v>2250000</v>
      </c>
      <c r="I436" s="3">
        <v>1950000</v>
      </c>
      <c r="J436" s="3">
        <v>1950000</v>
      </c>
      <c r="K436" s="4"/>
    </row>
    <row r="437" spans="1:11" ht="13.5" customHeight="1" x14ac:dyDescent="0.25">
      <c r="A437" s="29" t="s">
        <v>826</v>
      </c>
      <c r="B437" s="2" t="s">
        <v>827</v>
      </c>
      <c r="C437" s="4"/>
      <c r="D437" s="4"/>
      <c r="E437" s="4"/>
      <c r="F437" s="4"/>
      <c r="G437" s="4"/>
      <c r="H437" s="4"/>
      <c r="I437" s="4"/>
      <c r="J437" s="3">
        <v>-3000000</v>
      </c>
      <c r="K437" s="4"/>
    </row>
    <row r="438" spans="1:11" ht="13.5" customHeight="1" x14ac:dyDescent="0.25">
      <c r="A438" s="29" t="s">
        <v>828</v>
      </c>
      <c r="B438" s="2" t="s">
        <v>829</v>
      </c>
      <c r="C438" s="3">
        <v>233621.76000000001</v>
      </c>
      <c r="D438" s="3">
        <v>33621.760000000002</v>
      </c>
      <c r="E438" s="3">
        <v>200000</v>
      </c>
      <c r="F438" s="3">
        <v>191946.56</v>
      </c>
      <c r="G438" s="3">
        <v>2591675.2000000002</v>
      </c>
      <c r="H438" s="3">
        <v>2300000</v>
      </c>
      <c r="I438" s="4"/>
      <c r="J438" s="4"/>
      <c r="K438" s="4"/>
    </row>
    <row r="439" spans="1:11" ht="13.5" customHeight="1" x14ac:dyDescent="0.25">
      <c r="A439" s="29" t="s">
        <v>830</v>
      </c>
      <c r="B439" s="2" t="s">
        <v>831</v>
      </c>
      <c r="C439" s="4"/>
      <c r="D439" s="4"/>
      <c r="E439" s="4"/>
      <c r="F439" s="4"/>
      <c r="G439" s="4"/>
      <c r="H439" s="3">
        <v>-2700000</v>
      </c>
      <c r="I439" s="4"/>
      <c r="J439" s="4"/>
      <c r="K439" s="4"/>
    </row>
    <row r="440" spans="1:11" ht="13.5" customHeight="1" x14ac:dyDescent="0.25">
      <c r="A440" s="29" t="s">
        <v>832</v>
      </c>
      <c r="B440" s="2" t="s">
        <v>833</v>
      </c>
      <c r="C440" s="3">
        <v>232588.77</v>
      </c>
      <c r="D440" s="3">
        <v>32588.77</v>
      </c>
      <c r="E440" s="3">
        <v>200000</v>
      </c>
      <c r="F440" s="3">
        <v>178459.44</v>
      </c>
      <c r="G440" s="3">
        <v>554129.33000000007</v>
      </c>
      <c r="H440" s="3">
        <v>1500000</v>
      </c>
      <c r="I440" s="3">
        <v>2000000</v>
      </c>
      <c r="J440" s="3">
        <v>1250000</v>
      </c>
      <c r="K440" s="4"/>
    </row>
    <row r="441" spans="1:11" ht="13.5" customHeight="1" x14ac:dyDescent="0.25">
      <c r="A441" s="29" t="s">
        <v>834</v>
      </c>
      <c r="B441" s="2" t="s">
        <v>835</v>
      </c>
      <c r="C441" s="4"/>
      <c r="D441" s="4"/>
      <c r="E441" s="4"/>
      <c r="F441" s="4"/>
      <c r="G441" s="4"/>
      <c r="H441" s="4"/>
      <c r="I441" s="4"/>
      <c r="J441" s="3">
        <v>-2400000</v>
      </c>
      <c r="K441" s="4"/>
    </row>
    <row r="442" spans="1:11" ht="13.5" customHeight="1" x14ac:dyDescent="0.25">
      <c r="A442" s="2" t="s">
        <v>836</v>
      </c>
      <c r="B442" s="2" t="s">
        <v>837</v>
      </c>
      <c r="C442" s="3">
        <v>219979.34</v>
      </c>
      <c r="D442" s="3">
        <v>219979.34</v>
      </c>
      <c r="E442" s="4"/>
      <c r="F442" s="3">
        <v>91531.12</v>
      </c>
      <c r="G442" s="4"/>
      <c r="H442" s="4"/>
      <c r="I442" s="4"/>
      <c r="J442" s="4"/>
      <c r="K442" s="4"/>
    </row>
    <row r="443" spans="1:11" ht="13.5" customHeight="1" x14ac:dyDescent="0.25">
      <c r="A443" s="2" t="s">
        <v>838</v>
      </c>
      <c r="B443" s="2" t="s">
        <v>839</v>
      </c>
      <c r="C443" s="3">
        <v>20000</v>
      </c>
      <c r="D443" s="3">
        <v>20000</v>
      </c>
      <c r="E443" s="4"/>
      <c r="F443" s="3">
        <v>16500</v>
      </c>
      <c r="G443" s="4"/>
      <c r="H443" s="4"/>
      <c r="I443" s="4"/>
      <c r="J443" s="4"/>
      <c r="K443" s="4"/>
    </row>
    <row r="444" spans="1:11" ht="13.5" customHeight="1" x14ac:dyDescent="0.25">
      <c r="A444" s="2" t="s">
        <v>840</v>
      </c>
      <c r="B444" s="2" t="s">
        <v>841</v>
      </c>
      <c r="C444" s="3">
        <v>250000</v>
      </c>
      <c r="D444" s="4"/>
      <c r="E444" s="4"/>
      <c r="F444" s="3">
        <v>0</v>
      </c>
      <c r="G444" s="3">
        <v>10250000</v>
      </c>
      <c r="H444" s="3">
        <v>10000000</v>
      </c>
      <c r="I444" s="3">
        <v>15000000</v>
      </c>
      <c r="J444" s="3">
        <v>20000000</v>
      </c>
      <c r="K444" s="3">
        <v>20000000</v>
      </c>
    </row>
    <row r="445" spans="1:11" ht="13.5" customHeight="1" x14ac:dyDescent="0.25">
      <c r="A445" s="2" t="s">
        <v>842</v>
      </c>
      <c r="B445" s="2" t="s">
        <v>843</v>
      </c>
      <c r="C445" s="3">
        <v>44500</v>
      </c>
      <c r="D445" s="4"/>
      <c r="E445" s="3">
        <v>-5500</v>
      </c>
      <c r="F445" s="3">
        <v>0</v>
      </c>
      <c r="G445" s="4"/>
      <c r="H445" s="4"/>
      <c r="I445" s="4"/>
      <c r="J445" s="4"/>
      <c r="K445" s="4"/>
    </row>
    <row r="446" spans="1:11" ht="13.5" customHeight="1" x14ac:dyDescent="0.25">
      <c r="A446" s="2" t="s">
        <v>844</v>
      </c>
      <c r="B446" s="2" t="s">
        <v>845</v>
      </c>
      <c r="C446" s="3">
        <v>863252.47</v>
      </c>
      <c r="D446" s="3">
        <v>863252.47</v>
      </c>
      <c r="E446" s="4"/>
      <c r="F446" s="3">
        <v>225444.95</v>
      </c>
      <c r="G446" s="3">
        <v>987807.52</v>
      </c>
      <c r="H446" s="4"/>
      <c r="I446" s="4"/>
      <c r="J446" s="4"/>
      <c r="K446" s="4"/>
    </row>
    <row r="447" spans="1:11" ht="13.5" customHeight="1" x14ac:dyDescent="0.25">
      <c r="A447" s="2" t="s">
        <v>846</v>
      </c>
      <c r="B447" s="2" t="s">
        <v>847</v>
      </c>
      <c r="C447" s="3">
        <v>150000</v>
      </c>
      <c r="D447" s="3">
        <v>150000</v>
      </c>
      <c r="E447" s="4"/>
      <c r="F447" s="3">
        <v>10919.26</v>
      </c>
      <c r="G447" s="3">
        <v>219080.74</v>
      </c>
      <c r="H447" s="4"/>
      <c r="I447" s="4"/>
      <c r="J447" s="4"/>
      <c r="K447" s="4"/>
    </row>
    <row r="448" spans="1:11" ht="13.5" customHeight="1" x14ac:dyDescent="0.25">
      <c r="A448" s="2" t="s">
        <v>848</v>
      </c>
      <c r="B448" s="2" t="s">
        <v>849</v>
      </c>
      <c r="C448" s="3">
        <v>135500</v>
      </c>
      <c r="D448" s="3">
        <v>30000</v>
      </c>
      <c r="E448" s="3">
        <v>105500</v>
      </c>
      <c r="F448" s="3">
        <v>130664.21</v>
      </c>
      <c r="G448" s="4"/>
      <c r="H448" s="4"/>
      <c r="I448" s="4"/>
      <c r="J448" s="4"/>
      <c r="K448" s="4"/>
    </row>
    <row r="449" spans="1:11" ht="13.5" customHeight="1" x14ac:dyDescent="0.25">
      <c r="A449" s="2" t="s">
        <v>850</v>
      </c>
      <c r="B449" s="2" t="s">
        <v>851</v>
      </c>
      <c r="C449" s="3">
        <v>200000</v>
      </c>
      <c r="D449" s="4"/>
      <c r="E449" s="4"/>
      <c r="F449" s="3">
        <v>0</v>
      </c>
      <c r="G449" s="3">
        <v>2000000</v>
      </c>
      <c r="H449" s="4"/>
      <c r="I449" s="4"/>
      <c r="J449" s="4"/>
      <c r="K449" s="4"/>
    </row>
    <row r="450" spans="1:11" ht="13.5" customHeight="1" x14ac:dyDescent="0.25">
      <c r="A450" s="2" t="s">
        <v>852</v>
      </c>
      <c r="B450" s="2" t="s">
        <v>853</v>
      </c>
      <c r="C450" s="4"/>
      <c r="D450" s="4"/>
      <c r="E450" s="4"/>
      <c r="F450" s="4"/>
      <c r="G450" s="3">
        <v>500000</v>
      </c>
      <c r="H450" s="3">
        <v>250000</v>
      </c>
      <c r="I450" s="4"/>
      <c r="J450" s="4"/>
      <c r="K450" s="4"/>
    </row>
    <row r="451" spans="1:11" ht="13.5" customHeight="1" x14ac:dyDescent="0.25">
      <c r="A451" s="2" t="s">
        <v>854</v>
      </c>
      <c r="B451" s="2" t="s">
        <v>855</v>
      </c>
      <c r="C451" s="4"/>
      <c r="D451" s="4"/>
      <c r="E451" s="4"/>
      <c r="F451" s="4"/>
      <c r="G451" s="3">
        <v>500000</v>
      </c>
      <c r="H451" s="3">
        <v>0</v>
      </c>
      <c r="I451" s="3">
        <v>2000000</v>
      </c>
      <c r="J451" s="3">
        <v>1900000</v>
      </c>
      <c r="K451" s="4"/>
    </row>
    <row r="452" spans="1:11" ht="13.5" customHeight="1" x14ac:dyDescent="0.25">
      <c r="A452" s="2" t="s">
        <v>856</v>
      </c>
      <c r="B452" s="2" t="s">
        <v>857</v>
      </c>
      <c r="C452" s="4"/>
      <c r="D452" s="4"/>
      <c r="E452" s="4"/>
      <c r="F452" s="4"/>
      <c r="G452" s="3">
        <v>200000</v>
      </c>
      <c r="H452" s="4"/>
      <c r="I452" s="3">
        <v>300000</v>
      </c>
      <c r="J452" s="4"/>
      <c r="K452" s="4"/>
    </row>
    <row r="453" spans="1:11" ht="13.5" customHeight="1" x14ac:dyDescent="0.25">
      <c r="A453" s="2" t="s">
        <v>858</v>
      </c>
      <c r="B453" s="2" t="s">
        <v>859</v>
      </c>
      <c r="C453" s="4"/>
      <c r="D453" s="4"/>
      <c r="E453" s="4"/>
      <c r="F453" s="4"/>
      <c r="G453" s="3">
        <v>100000</v>
      </c>
      <c r="H453" s="4"/>
      <c r="I453" s="4"/>
      <c r="J453" s="4"/>
      <c r="K453" s="4"/>
    </row>
    <row r="454" spans="1:11" ht="13.5" customHeight="1" x14ac:dyDescent="0.25">
      <c r="A454" s="2" t="s">
        <v>860</v>
      </c>
      <c r="B454" s="2" t="s">
        <v>861</v>
      </c>
      <c r="C454" s="4"/>
      <c r="D454" s="4"/>
      <c r="E454" s="4"/>
      <c r="F454" s="4"/>
      <c r="G454" s="3">
        <v>0</v>
      </c>
      <c r="H454" s="4"/>
      <c r="I454" s="4"/>
      <c r="J454" s="4"/>
      <c r="K454" s="4"/>
    </row>
    <row r="455" spans="1:11" ht="13.5" customHeight="1" x14ac:dyDescent="0.25">
      <c r="A455" s="2" t="s">
        <v>862</v>
      </c>
      <c r="B455" s="2" t="s">
        <v>863</v>
      </c>
      <c r="C455" s="4"/>
      <c r="D455" s="4"/>
      <c r="E455" s="4"/>
      <c r="F455" s="4"/>
      <c r="G455" s="3">
        <v>3500000</v>
      </c>
      <c r="H455" s="3">
        <v>7500000</v>
      </c>
      <c r="I455" s="3">
        <v>7500000</v>
      </c>
      <c r="J455" s="3">
        <v>8040000</v>
      </c>
      <c r="K455" s="3">
        <v>4930000</v>
      </c>
    </row>
    <row r="456" spans="1:11" ht="13.5" customHeight="1" x14ac:dyDescent="0.25">
      <c r="A456" s="2" t="s">
        <v>864</v>
      </c>
      <c r="B456" s="2" t="s">
        <v>865</v>
      </c>
      <c r="C456" s="4"/>
      <c r="D456" s="4"/>
      <c r="E456" s="4"/>
      <c r="F456" s="4"/>
      <c r="G456" s="3">
        <v>750000</v>
      </c>
      <c r="H456" s="3">
        <v>6500000</v>
      </c>
      <c r="I456" s="3">
        <v>6500000</v>
      </c>
      <c r="J456" s="3">
        <v>6500000</v>
      </c>
      <c r="K456" s="3">
        <v>7050000</v>
      </c>
    </row>
    <row r="457" spans="1:11" ht="13.5" customHeight="1" x14ac:dyDescent="0.25">
      <c r="A457" s="2" t="s">
        <v>866</v>
      </c>
      <c r="B457" s="2" t="s">
        <v>867</v>
      </c>
      <c r="C457" s="4"/>
      <c r="D457" s="4"/>
      <c r="E457" s="4"/>
      <c r="F457" s="4"/>
      <c r="G457" s="3">
        <v>22000</v>
      </c>
      <c r="H457" s="4"/>
      <c r="I457" s="4"/>
      <c r="J457" s="4"/>
      <c r="K457" s="4"/>
    </row>
    <row r="458" spans="1:11" ht="13.5" customHeight="1" x14ac:dyDescent="0.25">
      <c r="A458" s="2" t="s">
        <v>868</v>
      </c>
      <c r="B458" s="2" t="s">
        <v>869</v>
      </c>
      <c r="C458" s="4"/>
      <c r="D458" s="4"/>
      <c r="E458" s="4"/>
      <c r="F458" s="4"/>
      <c r="G458" s="3">
        <v>60000</v>
      </c>
      <c r="H458" s="4"/>
      <c r="I458" s="4"/>
      <c r="J458" s="4"/>
      <c r="K458" s="4"/>
    </row>
    <row r="459" spans="1:11" ht="13.5" customHeight="1" x14ac:dyDescent="0.25">
      <c r="A459" s="2" t="s">
        <v>870</v>
      </c>
      <c r="B459" s="2" t="s">
        <v>871</v>
      </c>
      <c r="C459" s="4"/>
      <c r="D459" s="4"/>
      <c r="E459" s="4"/>
      <c r="F459" s="4"/>
      <c r="G459" s="4"/>
      <c r="H459" s="3">
        <v>225000</v>
      </c>
      <c r="I459" s="4"/>
      <c r="J459" s="4"/>
      <c r="K459" s="4"/>
    </row>
    <row r="460" spans="1:11" ht="13.5" customHeight="1" x14ac:dyDescent="0.25">
      <c r="A460" s="2" t="s">
        <v>872</v>
      </c>
      <c r="B460" s="2" t="s">
        <v>873</v>
      </c>
      <c r="C460" s="4"/>
      <c r="D460" s="4"/>
      <c r="E460" s="4"/>
      <c r="F460" s="4"/>
      <c r="G460" s="4"/>
      <c r="H460" s="3">
        <v>150000</v>
      </c>
      <c r="I460" s="4"/>
      <c r="J460" s="4"/>
      <c r="K460" s="4"/>
    </row>
    <row r="461" spans="1:11" ht="13.5" customHeight="1" x14ac:dyDescent="0.25">
      <c r="A461" s="2" t="s">
        <v>874</v>
      </c>
      <c r="B461" s="2" t="s">
        <v>875</v>
      </c>
      <c r="C461" s="4"/>
      <c r="D461" s="4"/>
      <c r="E461" s="4"/>
      <c r="F461" s="4"/>
      <c r="G461" s="4"/>
      <c r="H461" s="3">
        <v>200000</v>
      </c>
      <c r="I461" s="4"/>
      <c r="J461" s="4"/>
      <c r="K461" s="4"/>
    </row>
    <row r="462" spans="1:11" ht="13.5" customHeight="1" x14ac:dyDescent="0.25">
      <c r="A462" s="2" t="s">
        <v>876</v>
      </c>
      <c r="B462" s="2" t="s">
        <v>877</v>
      </c>
      <c r="C462" s="4"/>
      <c r="D462" s="4"/>
      <c r="E462" s="4"/>
      <c r="F462" s="4"/>
      <c r="G462" s="3">
        <v>100000</v>
      </c>
      <c r="H462" s="4"/>
      <c r="I462" s="4"/>
      <c r="J462" s="4"/>
      <c r="K462" s="4"/>
    </row>
    <row r="463" spans="1:11" ht="13.5" customHeight="1" x14ac:dyDescent="0.25">
      <c r="A463" s="2" t="s">
        <v>878</v>
      </c>
      <c r="B463" s="2" t="s">
        <v>879</v>
      </c>
      <c r="C463" s="4"/>
      <c r="D463" s="4"/>
      <c r="E463" s="4"/>
      <c r="F463" s="4"/>
      <c r="G463" s="4"/>
      <c r="H463" s="3">
        <v>75000</v>
      </c>
      <c r="I463" s="4"/>
      <c r="J463" s="4"/>
      <c r="K463" s="4"/>
    </row>
    <row r="464" spans="1:11" ht="13.5" customHeight="1" x14ac:dyDescent="0.25">
      <c r="A464" s="2" t="s">
        <v>880</v>
      </c>
      <c r="B464" s="2" t="s">
        <v>881</v>
      </c>
      <c r="C464" s="4"/>
      <c r="D464" s="4"/>
      <c r="E464" s="4"/>
      <c r="F464" s="4"/>
      <c r="G464" s="3">
        <v>25000</v>
      </c>
      <c r="H464" s="4"/>
      <c r="I464" s="4"/>
      <c r="J464" s="4"/>
      <c r="K464" s="4"/>
    </row>
    <row r="465" spans="1:11" s="6" customFormat="1" ht="13.5" customHeight="1" x14ac:dyDescent="0.25">
      <c r="A465" s="9" t="s">
        <v>1115</v>
      </c>
      <c r="B465" s="9"/>
      <c r="C465" s="11"/>
      <c r="D465" s="11"/>
      <c r="E465" s="11"/>
      <c r="F465" s="10">
        <f t="shared" ref="F465:J465" si="9">SUM(F383:F399,F401,F403:F404,F406:F419,F421:F434,F436,F438,F440,F442:F464)</f>
        <v>25532367.699999996</v>
      </c>
      <c r="G465" s="10">
        <f t="shared" si="9"/>
        <v>112070607.23999999</v>
      </c>
      <c r="H465" s="10">
        <f t="shared" si="9"/>
        <v>59088000</v>
      </c>
      <c r="I465" s="10">
        <f t="shared" si="9"/>
        <v>53775000</v>
      </c>
      <c r="J465" s="10">
        <f t="shared" si="9"/>
        <v>61610000</v>
      </c>
      <c r="K465" s="10">
        <f>SUM(K383:K399,K401,K403:K404,K406:K419,K421:K434,K436,K438,K440,K442:K464)</f>
        <v>32205000</v>
      </c>
    </row>
    <row r="466" spans="1:11" ht="13.5" customHeight="1" x14ac:dyDescent="0.25">
      <c r="A466" s="2"/>
      <c r="B466" s="2"/>
      <c r="C466" s="4"/>
      <c r="D466" s="4"/>
      <c r="E466" s="4"/>
      <c r="F466" s="4"/>
      <c r="G466" s="3"/>
      <c r="H466" s="4"/>
      <c r="I466" s="4"/>
      <c r="J466" s="4"/>
      <c r="K466" s="4"/>
    </row>
    <row r="467" spans="1:11" ht="13.5" customHeight="1" x14ac:dyDescent="0.25">
      <c r="A467" s="2"/>
      <c r="B467" s="2"/>
      <c r="C467" s="4"/>
      <c r="D467" s="4"/>
      <c r="E467" s="4"/>
      <c r="F467" s="4"/>
      <c r="G467" s="3"/>
      <c r="H467" s="4"/>
      <c r="I467" s="4"/>
      <c r="J467" s="4"/>
      <c r="K467" s="4"/>
    </row>
    <row r="468" spans="1:11" ht="13.5" customHeight="1" x14ac:dyDescent="0.25">
      <c r="A468" s="2" t="s">
        <v>882</v>
      </c>
      <c r="B468" s="2" t="s">
        <v>883</v>
      </c>
      <c r="C468" s="3">
        <v>20655920.890000001</v>
      </c>
      <c r="D468" s="3">
        <v>10655920.890000001</v>
      </c>
      <c r="E468" s="4"/>
      <c r="F468" s="3">
        <v>11195505.179999998</v>
      </c>
      <c r="G468" s="3">
        <v>9628492</v>
      </c>
      <c r="H468" s="3">
        <v>10900000</v>
      </c>
      <c r="I468" s="3">
        <v>5000000</v>
      </c>
      <c r="J468" s="3">
        <v>5000000</v>
      </c>
      <c r="K468" s="3">
        <v>5000000</v>
      </c>
    </row>
    <row r="469" spans="1:11" ht="13.5" customHeight="1" x14ac:dyDescent="0.25">
      <c r="A469" s="2" t="s">
        <v>884</v>
      </c>
      <c r="B469" s="2" t="s">
        <v>885</v>
      </c>
      <c r="C469" s="3">
        <v>2561.65</v>
      </c>
      <c r="D469" s="3">
        <v>2561.65</v>
      </c>
      <c r="E469" s="4"/>
      <c r="F469" s="3">
        <v>2561.65</v>
      </c>
      <c r="G469" s="4"/>
      <c r="H469" s="4"/>
      <c r="I469" s="4"/>
      <c r="J469" s="4"/>
      <c r="K469" s="4"/>
    </row>
    <row r="470" spans="1:11" s="6" customFormat="1" ht="13.5" customHeight="1" x14ac:dyDescent="0.25">
      <c r="A470" s="9" t="s">
        <v>1116</v>
      </c>
      <c r="B470" s="9"/>
      <c r="C470" s="10"/>
      <c r="D470" s="10"/>
      <c r="E470" s="11"/>
      <c r="F470" s="10">
        <f>SUM(F468:F469)</f>
        <v>11198066.829999998</v>
      </c>
      <c r="G470" s="10">
        <f t="shared" ref="G470:K470" si="10">SUM(G468:G469)</f>
        <v>9628492</v>
      </c>
      <c r="H470" s="10">
        <f t="shared" si="10"/>
        <v>10900000</v>
      </c>
      <c r="I470" s="10">
        <f t="shared" si="10"/>
        <v>5000000</v>
      </c>
      <c r="J470" s="10">
        <f t="shared" si="10"/>
        <v>5000000</v>
      </c>
      <c r="K470" s="10">
        <f t="shared" si="10"/>
        <v>5000000</v>
      </c>
    </row>
    <row r="471" spans="1:11" ht="13.5" customHeight="1" x14ac:dyDescent="0.25">
      <c r="A471" s="2"/>
      <c r="B471" s="2"/>
      <c r="C471" s="3"/>
      <c r="D471" s="3"/>
      <c r="E471" s="4"/>
      <c r="F471" s="3"/>
      <c r="G471" s="4"/>
      <c r="H471" s="4"/>
      <c r="I471" s="4"/>
      <c r="J471" s="4"/>
      <c r="K471" s="4"/>
    </row>
    <row r="472" spans="1:11" ht="13.5" customHeight="1" x14ac:dyDescent="0.25">
      <c r="A472" s="2"/>
      <c r="B472" s="2"/>
      <c r="C472" s="3"/>
      <c r="D472" s="3"/>
      <c r="E472" s="4"/>
      <c r="F472" s="3"/>
      <c r="G472" s="4"/>
      <c r="H472" s="4"/>
      <c r="I472" s="4"/>
      <c r="J472" s="4"/>
      <c r="K472" s="4"/>
    </row>
    <row r="473" spans="1:11" ht="13.5" customHeight="1" x14ac:dyDescent="0.25">
      <c r="A473" s="2" t="s">
        <v>886</v>
      </c>
      <c r="B473" s="2" t="s">
        <v>887</v>
      </c>
      <c r="C473" s="3">
        <v>20000</v>
      </c>
      <c r="D473" s="4"/>
      <c r="E473" s="4"/>
      <c r="F473" s="3">
        <v>0</v>
      </c>
      <c r="G473" s="3">
        <v>20000</v>
      </c>
      <c r="H473" s="4"/>
      <c r="I473" s="4"/>
      <c r="J473" s="4"/>
      <c r="K473" s="4"/>
    </row>
    <row r="474" spans="1:11" ht="13.5" customHeight="1" x14ac:dyDescent="0.25">
      <c r="A474" s="2" t="s">
        <v>888</v>
      </c>
      <c r="B474" s="2" t="s">
        <v>889</v>
      </c>
      <c r="C474" s="3">
        <v>85000</v>
      </c>
      <c r="D474" s="3">
        <v>85000</v>
      </c>
      <c r="E474" s="4"/>
      <c r="F474" s="3">
        <v>0</v>
      </c>
      <c r="G474" s="3">
        <v>85000</v>
      </c>
      <c r="H474" s="4"/>
      <c r="I474" s="4"/>
      <c r="J474" s="4"/>
      <c r="K474" s="4"/>
    </row>
    <row r="475" spans="1:11" ht="13.5" customHeight="1" x14ac:dyDescent="0.25">
      <c r="A475" s="2" t="s">
        <v>890</v>
      </c>
      <c r="B475" s="2" t="s">
        <v>891</v>
      </c>
      <c r="C475" s="3">
        <v>0</v>
      </c>
      <c r="D475" s="4"/>
      <c r="E475" s="4"/>
      <c r="F475" s="3">
        <v>1963.5</v>
      </c>
      <c r="G475" s="4"/>
      <c r="H475" s="4"/>
      <c r="I475" s="4"/>
      <c r="J475" s="4"/>
      <c r="K475" s="4"/>
    </row>
    <row r="476" spans="1:11" ht="13.5" customHeight="1" x14ac:dyDescent="0.25">
      <c r="A476" s="2" t="s">
        <v>892</v>
      </c>
      <c r="B476" s="2" t="s">
        <v>893</v>
      </c>
      <c r="C476" s="3">
        <v>15659.64</v>
      </c>
      <c r="D476" s="3">
        <v>15659.64</v>
      </c>
      <c r="E476" s="4"/>
      <c r="F476" s="3">
        <v>0</v>
      </c>
      <c r="G476" s="4"/>
      <c r="H476" s="4"/>
      <c r="I476" s="4"/>
      <c r="J476" s="4"/>
      <c r="K476" s="4"/>
    </row>
    <row r="477" spans="1:11" ht="13.5" customHeight="1" x14ac:dyDescent="0.25">
      <c r="A477" s="2" t="s">
        <v>894</v>
      </c>
      <c r="B477" s="2" t="s">
        <v>895</v>
      </c>
      <c r="C477" s="3">
        <v>120000</v>
      </c>
      <c r="D477" s="3">
        <v>120000</v>
      </c>
      <c r="E477" s="4"/>
      <c r="F477" s="3">
        <v>0</v>
      </c>
      <c r="G477" s="4"/>
      <c r="H477" s="4"/>
      <c r="I477" s="4"/>
      <c r="J477" s="4"/>
      <c r="K477" s="4"/>
    </row>
    <row r="478" spans="1:11" ht="13.5" customHeight="1" x14ac:dyDescent="0.25">
      <c r="A478" s="2" t="s">
        <v>896</v>
      </c>
      <c r="B478" s="2" t="s">
        <v>897</v>
      </c>
      <c r="C478" s="3">
        <v>25000</v>
      </c>
      <c r="D478" s="3">
        <v>25000</v>
      </c>
      <c r="E478" s="4"/>
      <c r="F478" s="3">
        <v>0</v>
      </c>
      <c r="G478" s="4"/>
      <c r="H478" s="3">
        <v>25000</v>
      </c>
      <c r="I478" s="4"/>
      <c r="J478" s="4"/>
      <c r="K478" s="4"/>
    </row>
    <row r="479" spans="1:11" ht="13.5" customHeight="1" x14ac:dyDescent="0.25">
      <c r="A479" s="2" t="s">
        <v>898</v>
      </c>
      <c r="B479" s="2" t="s">
        <v>899</v>
      </c>
      <c r="C479" s="3">
        <v>100000</v>
      </c>
      <c r="D479" s="3">
        <v>100000</v>
      </c>
      <c r="E479" s="4"/>
      <c r="F479" s="3">
        <v>0</v>
      </c>
      <c r="G479" s="3">
        <v>100000</v>
      </c>
      <c r="H479" s="4"/>
      <c r="I479" s="4"/>
      <c r="J479" s="4"/>
      <c r="K479" s="4"/>
    </row>
    <row r="480" spans="1:11" ht="13.5" customHeight="1" x14ac:dyDescent="0.25">
      <c r="A480" s="2" t="s">
        <v>900</v>
      </c>
      <c r="B480" s="2" t="s">
        <v>901</v>
      </c>
      <c r="C480" s="3">
        <v>73547.789999999994</v>
      </c>
      <c r="D480" s="3">
        <v>73547.789999999994</v>
      </c>
      <c r="E480" s="4"/>
      <c r="F480" s="3">
        <v>12326.82</v>
      </c>
      <c r="G480" s="3">
        <v>61220.97</v>
      </c>
      <c r="H480" s="4"/>
      <c r="I480" s="4"/>
      <c r="J480" s="4"/>
      <c r="K480" s="4"/>
    </row>
    <row r="481" spans="1:11" ht="13.5" customHeight="1" x14ac:dyDescent="0.25">
      <c r="A481" s="2" t="s">
        <v>902</v>
      </c>
      <c r="B481" s="2" t="s">
        <v>903</v>
      </c>
      <c r="C481" s="3">
        <v>67000</v>
      </c>
      <c r="D481" s="3">
        <v>67000</v>
      </c>
      <c r="E481" s="4"/>
      <c r="F481" s="3">
        <v>50400</v>
      </c>
      <c r="G481" s="4"/>
      <c r="H481" s="4"/>
      <c r="I481" s="4"/>
      <c r="J481" s="4"/>
      <c r="K481" s="4"/>
    </row>
    <row r="482" spans="1:11" ht="13.5" customHeight="1" x14ac:dyDescent="0.25">
      <c r="A482" s="2" t="s">
        <v>904</v>
      </c>
      <c r="B482" s="2" t="s">
        <v>905</v>
      </c>
      <c r="C482" s="3">
        <v>67000</v>
      </c>
      <c r="D482" s="3">
        <v>67000</v>
      </c>
      <c r="E482" s="4"/>
      <c r="F482" s="3">
        <v>52500</v>
      </c>
      <c r="G482" s="4"/>
      <c r="H482" s="4"/>
      <c r="I482" s="4"/>
      <c r="J482" s="4"/>
      <c r="K482" s="4"/>
    </row>
    <row r="483" spans="1:11" ht="13.5" customHeight="1" x14ac:dyDescent="0.25">
      <c r="A483" s="2" t="s">
        <v>906</v>
      </c>
      <c r="B483" s="2" t="s">
        <v>907</v>
      </c>
      <c r="C483" s="3">
        <v>67000</v>
      </c>
      <c r="D483" s="3">
        <v>67000</v>
      </c>
      <c r="E483" s="4"/>
      <c r="F483" s="3">
        <v>52500</v>
      </c>
      <c r="G483" s="4"/>
      <c r="H483" s="4"/>
      <c r="I483" s="4"/>
      <c r="J483" s="4"/>
      <c r="K483" s="4"/>
    </row>
    <row r="484" spans="1:11" ht="13.5" customHeight="1" x14ac:dyDescent="0.25">
      <c r="A484" s="2" t="s">
        <v>908</v>
      </c>
      <c r="B484" s="2" t="s">
        <v>909</v>
      </c>
      <c r="C484" s="3">
        <v>100000</v>
      </c>
      <c r="D484" s="3">
        <v>100000</v>
      </c>
      <c r="E484" s="4"/>
      <c r="F484" s="3">
        <v>97470.64</v>
      </c>
      <c r="G484" s="4"/>
      <c r="H484" s="4"/>
      <c r="I484" s="4"/>
      <c r="J484" s="4"/>
      <c r="K484" s="4"/>
    </row>
    <row r="485" spans="1:11" ht="13.5" customHeight="1" x14ac:dyDescent="0.25">
      <c r="A485" s="2" t="s">
        <v>910</v>
      </c>
      <c r="B485" s="2" t="s">
        <v>911</v>
      </c>
      <c r="C485" s="3">
        <v>46000</v>
      </c>
      <c r="D485" s="3">
        <v>46000</v>
      </c>
      <c r="E485" s="4"/>
      <c r="F485" s="3">
        <v>0</v>
      </c>
      <c r="G485" s="3">
        <v>46000</v>
      </c>
      <c r="H485" s="4"/>
      <c r="I485" s="4"/>
      <c r="J485" s="4"/>
      <c r="K485" s="4"/>
    </row>
    <row r="486" spans="1:11" ht="13.5" customHeight="1" x14ac:dyDescent="0.25">
      <c r="A486" s="2" t="s">
        <v>912</v>
      </c>
      <c r="B486" s="2" t="s">
        <v>913</v>
      </c>
      <c r="C486" s="3">
        <v>30000</v>
      </c>
      <c r="D486" s="3">
        <v>30000</v>
      </c>
      <c r="E486" s="4"/>
      <c r="F486" s="3">
        <v>0</v>
      </c>
      <c r="G486" s="4"/>
      <c r="H486" s="4"/>
      <c r="I486" s="4"/>
      <c r="J486" s="3">
        <v>30000</v>
      </c>
      <c r="K486" s="4"/>
    </row>
    <row r="487" spans="1:11" ht="13.5" customHeight="1" x14ac:dyDescent="0.25">
      <c r="A487" s="2" t="s">
        <v>914</v>
      </c>
      <c r="B487" s="2" t="s">
        <v>915</v>
      </c>
      <c r="C487" s="3">
        <v>5000</v>
      </c>
      <c r="D487" s="4"/>
      <c r="E487" s="4"/>
      <c r="F487" s="3">
        <v>0</v>
      </c>
      <c r="G487" s="3">
        <v>5000</v>
      </c>
      <c r="H487" s="4"/>
      <c r="I487" s="4"/>
      <c r="J487" s="4"/>
      <c r="K487" s="4"/>
    </row>
    <row r="488" spans="1:11" ht="13.5" customHeight="1" x14ac:dyDescent="0.25">
      <c r="A488" s="2" t="s">
        <v>916</v>
      </c>
      <c r="B488" s="2" t="s">
        <v>917</v>
      </c>
      <c r="C488" s="4"/>
      <c r="D488" s="4"/>
      <c r="E488" s="4"/>
      <c r="F488" s="4"/>
      <c r="G488" s="3">
        <v>0</v>
      </c>
      <c r="H488" s="4"/>
      <c r="I488" s="3">
        <v>160000</v>
      </c>
      <c r="J488" s="3">
        <v>0</v>
      </c>
      <c r="K488" s="4"/>
    </row>
    <row r="489" spans="1:11" ht="13.5" customHeight="1" x14ac:dyDescent="0.25">
      <c r="A489" s="2" t="s">
        <v>918</v>
      </c>
      <c r="B489" s="2" t="s">
        <v>919</v>
      </c>
      <c r="C489" s="3">
        <v>30000</v>
      </c>
      <c r="D489" s="3">
        <v>30000</v>
      </c>
      <c r="E489" s="4"/>
      <c r="F489" s="3">
        <v>16660</v>
      </c>
      <c r="G489" s="4"/>
      <c r="H489" s="4"/>
      <c r="I489" s="4"/>
      <c r="J489" s="4"/>
      <c r="K489" s="4"/>
    </row>
    <row r="490" spans="1:11" ht="13.5" customHeight="1" x14ac:dyDescent="0.25">
      <c r="A490" s="2" t="s">
        <v>920</v>
      </c>
      <c r="B490" s="2" t="s">
        <v>921</v>
      </c>
      <c r="C490" s="3">
        <v>10000</v>
      </c>
      <c r="D490" s="3">
        <v>10000</v>
      </c>
      <c r="E490" s="4"/>
      <c r="F490" s="3">
        <v>0</v>
      </c>
      <c r="G490" s="4"/>
      <c r="H490" s="3">
        <v>62000</v>
      </c>
      <c r="I490" s="4"/>
      <c r="J490" s="4"/>
      <c r="K490" s="4"/>
    </row>
    <row r="491" spans="1:11" ht="13.5" customHeight="1" x14ac:dyDescent="0.25">
      <c r="A491" s="2" t="s">
        <v>922</v>
      </c>
      <c r="B491" s="2" t="s">
        <v>923</v>
      </c>
      <c r="C491" s="3">
        <v>41139.360000000001</v>
      </c>
      <c r="D491" s="3">
        <v>41139.360000000001</v>
      </c>
      <c r="E491" s="4"/>
      <c r="F491" s="3">
        <v>0</v>
      </c>
      <c r="G491" s="3">
        <v>41139.360000000001</v>
      </c>
      <c r="H491" s="4"/>
      <c r="I491" s="4"/>
      <c r="J491" s="4"/>
      <c r="K491" s="4"/>
    </row>
    <row r="492" spans="1:11" ht="13.5" customHeight="1" x14ac:dyDescent="0.25">
      <c r="A492" s="2" t="s">
        <v>924</v>
      </c>
      <c r="B492" s="2" t="s">
        <v>925</v>
      </c>
      <c r="C492" s="3">
        <v>68000</v>
      </c>
      <c r="D492" s="3">
        <v>68000</v>
      </c>
      <c r="E492" s="4"/>
      <c r="F492" s="3">
        <v>0</v>
      </c>
      <c r="G492" s="3">
        <v>68000</v>
      </c>
      <c r="H492" s="4"/>
      <c r="I492" s="4"/>
      <c r="J492" s="4"/>
      <c r="K492" s="4"/>
    </row>
    <row r="493" spans="1:11" ht="13.5" customHeight="1" x14ac:dyDescent="0.25">
      <c r="A493" s="2" t="s">
        <v>926</v>
      </c>
      <c r="B493" s="2" t="s">
        <v>927</v>
      </c>
      <c r="C493" s="4"/>
      <c r="D493" s="4"/>
      <c r="E493" s="4"/>
      <c r="F493" s="4"/>
      <c r="G493" s="3">
        <v>0</v>
      </c>
      <c r="H493" s="4"/>
      <c r="I493" s="3">
        <v>0</v>
      </c>
      <c r="J493" s="3">
        <v>30000</v>
      </c>
      <c r="K493" s="4"/>
    </row>
    <row r="494" spans="1:11" ht="13.5" customHeight="1" x14ac:dyDescent="0.25">
      <c r="A494" s="2" t="s">
        <v>928</v>
      </c>
      <c r="B494" s="2" t="s">
        <v>929</v>
      </c>
      <c r="C494" s="3">
        <v>40000</v>
      </c>
      <c r="D494" s="3">
        <v>40000</v>
      </c>
      <c r="E494" s="4"/>
      <c r="F494" s="3">
        <v>0</v>
      </c>
      <c r="G494" s="3">
        <v>40000</v>
      </c>
      <c r="H494" s="4"/>
      <c r="I494" s="4"/>
      <c r="J494" s="4"/>
      <c r="K494" s="4"/>
    </row>
    <row r="495" spans="1:11" ht="13.5" customHeight="1" x14ac:dyDescent="0.25">
      <c r="A495" s="2" t="s">
        <v>930</v>
      </c>
      <c r="B495" s="2" t="s">
        <v>931</v>
      </c>
      <c r="C495" s="3">
        <v>80000</v>
      </c>
      <c r="D495" s="3">
        <v>80000</v>
      </c>
      <c r="E495" s="4"/>
      <c r="F495" s="3">
        <v>65606.58</v>
      </c>
      <c r="G495" s="4"/>
      <c r="H495" s="4"/>
      <c r="I495" s="4"/>
      <c r="J495" s="4"/>
      <c r="K495" s="4"/>
    </row>
    <row r="496" spans="1:11" ht="13.5" customHeight="1" x14ac:dyDescent="0.25">
      <c r="A496" s="2" t="s">
        <v>932</v>
      </c>
      <c r="B496" s="2" t="s">
        <v>933</v>
      </c>
      <c r="C496" s="3">
        <v>30000</v>
      </c>
      <c r="D496" s="3">
        <v>30000</v>
      </c>
      <c r="E496" s="4"/>
      <c r="F496" s="3">
        <v>0</v>
      </c>
      <c r="G496" s="3">
        <v>30000</v>
      </c>
      <c r="H496" s="4"/>
      <c r="I496" s="4"/>
      <c r="J496" s="4"/>
      <c r="K496" s="4"/>
    </row>
    <row r="497" spans="1:11" ht="13.5" customHeight="1" x14ac:dyDescent="0.25">
      <c r="A497" s="2" t="s">
        <v>934</v>
      </c>
      <c r="B497" s="2" t="s">
        <v>935</v>
      </c>
      <c r="C497" s="3">
        <v>68000</v>
      </c>
      <c r="D497" s="3">
        <v>68000</v>
      </c>
      <c r="E497" s="4"/>
      <c r="F497" s="3">
        <v>0</v>
      </c>
      <c r="G497" s="3">
        <v>68000</v>
      </c>
      <c r="H497" s="4"/>
      <c r="I497" s="4"/>
      <c r="J497" s="4"/>
      <c r="K497" s="4"/>
    </row>
    <row r="498" spans="1:11" ht="13.5" customHeight="1" x14ac:dyDescent="0.25">
      <c r="A498" s="2" t="s">
        <v>936</v>
      </c>
      <c r="B498" s="2" t="s">
        <v>937</v>
      </c>
      <c r="C498" s="3">
        <v>60000</v>
      </c>
      <c r="D498" s="3">
        <v>60000</v>
      </c>
      <c r="E498" s="4"/>
      <c r="F498" s="3">
        <v>0</v>
      </c>
      <c r="G498" s="4"/>
      <c r="H498" s="4"/>
      <c r="I498" s="4"/>
      <c r="J498" s="4"/>
      <c r="K498" s="4"/>
    </row>
    <row r="499" spans="1:11" ht="13.5" customHeight="1" x14ac:dyDescent="0.25">
      <c r="A499" s="2" t="s">
        <v>938</v>
      </c>
      <c r="B499" s="2" t="s">
        <v>939</v>
      </c>
      <c r="C499" s="3">
        <v>20000</v>
      </c>
      <c r="D499" s="3">
        <v>20000</v>
      </c>
      <c r="E499" s="4"/>
      <c r="F499" s="3">
        <v>0</v>
      </c>
      <c r="G499" s="4"/>
      <c r="H499" s="4"/>
      <c r="I499" s="4"/>
      <c r="J499" s="4"/>
      <c r="K499" s="4"/>
    </row>
    <row r="500" spans="1:11" ht="13.5" customHeight="1" x14ac:dyDescent="0.25">
      <c r="A500" s="2" t="s">
        <v>940</v>
      </c>
      <c r="B500" s="2" t="s">
        <v>941</v>
      </c>
      <c r="C500" s="3">
        <v>5000</v>
      </c>
      <c r="D500" s="3">
        <v>5000</v>
      </c>
      <c r="E500" s="4"/>
      <c r="F500" s="3">
        <v>0</v>
      </c>
      <c r="G500" s="4"/>
      <c r="H500" s="3">
        <v>8000</v>
      </c>
      <c r="I500" s="4"/>
      <c r="J500" s="4"/>
      <c r="K500" s="4"/>
    </row>
    <row r="501" spans="1:11" ht="13.5" customHeight="1" x14ac:dyDescent="0.25">
      <c r="A501" s="2" t="s">
        <v>942</v>
      </c>
      <c r="B501" s="2" t="s">
        <v>943</v>
      </c>
      <c r="C501" s="3">
        <v>300000</v>
      </c>
      <c r="D501" s="4"/>
      <c r="E501" s="4"/>
      <c r="F501" s="3">
        <v>0</v>
      </c>
      <c r="G501" s="3">
        <v>300000</v>
      </c>
      <c r="H501" s="4"/>
      <c r="I501" s="4"/>
      <c r="J501" s="4"/>
      <c r="K501" s="4"/>
    </row>
    <row r="502" spans="1:11" ht="13.5" customHeight="1" x14ac:dyDescent="0.25">
      <c r="A502" s="2" t="s">
        <v>944</v>
      </c>
      <c r="B502" s="2" t="s">
        <v>945</v>
      </c>
      <c r="C502" s="3">
        <v>70000</v>
      </c>
      <c r="D502" s="3">
        <v>70000</v>
      </c>
      <c r="E502" s="4"/>
      <c r="F502" s="3">
        <v>0</v>
      </c>
      <c r="G502" s="4"/>
      <c r="H502" s="3">
        <v>0</v>
      </c>
      <c r="I502" s="4"/>
      <c r="J502" s="4"/>
      <c r="K502" s="4"/>
    </row>
    <row r="503" spans="1:11" ht="13.5" customHeight="1" x14ac:dyDescent="0.25">
      <c r="A503" s="2" t="s">
        <v>946</v>
      </c>
      <c r="B503" s="2" t="s">
        <v>947</v>
      </c>
      <c r="C503" s="3">
        <v>144532.51999999999</v>
      </c>
      <c r="D503" s="3">
        <v>144532.51999999999</v>
      </c>
      <c r="E503" s="4"/>
      <c r="F503" s="3">
        <v>30157.47</v>
      </c>
      <c r="G503" s="3">
        <v>50000</v>
      </c>
      <c r="H503" s="4"/>
      <c r="I503" s="4"/>
      <c r="J503" s="4"/>
      <c r="K503" s="4"/>
    </row>
    <row r="504" spans="1:11" ht="13.5" customHeight="1" x14ac:dyDescent="0.25">
      <c r="A504" s="2" t="s">
        <v>948</v>
      </c>
      <c r="B504" s="2" t="s">
        <v>949</v>
      </c>
      <c r="C504" s="3">
        <v>250000</v>
      </c>
      <c r="D504" s="3">
        <v>250000</v>
      </c>
      <c r="E504" s="4"/>
      <c r="F504" s="3">
        <v>175000</v>
      </c>
      <c r="G504" s="3">
        <v>75000</v>
      </c>
      <c r="H504" s="4"/>
      <c r="I504" s="4"/>
      <c r="J504" s="4"/>
      <c r="K504" s="4"/>
    </row>
    <row r="505" spans="1:11" ht="13.5" customHeight="1" x14ac:dyDescent="0.25">
      <c r="A505" s="2" t="s">
        <v>950</v>
      </c>
      <c r="B505" s="2" t="s">
        <v>951</v>
      </c>
      <c r="C505" s="3">
        <v>52756.47</v>
      </c>
      <c r="D505" s="3">
        <v>52756.47</v>
      </c>
      <c r="E505" s="4"/>
      <c r="F505" s="3">
        <v>0</v>
      </c>
      <c r="G505" s="4"/>
      <c r="H505" s="4"/>
      <c r="I505" s="4"/>
      <c r="J505" s="4"/>
      <c r="K505" s="4"/>
    </row>
    <row r="506" spans="1:11" ht="13.5" customHeight="1" x14ac:dyDescent="0.25">
      <c r="A506" s="2" t="s">
        <v>952</v>
      </c>
      <c r="B506" s="2" t="s">
        <v>953</v>
      </c>
      <c r="C506" s="4"/>
      <c r="D506" s="4"/>
      <c r="E506" s="4"/>
      <c r="F506" s="4"/>
      <c r="G506" s="3">
        <v>0</v>
      </c>
      <c r="H506" s="4"/>
      <c r="I506" s="3">
        <v>0</v>
      </c>
      <c r="J506" s="3">
        <v>15000</v>
      </c>
      <c r="K506" s="4"/>
    </row>
    <row r="507" spans="1:11" ht="13.5" customHeight="1" x14ac:dyDescent="0.25">
      <c r="A507" s="2" t="s">
        <v>954</v>
      </c>
      <c r="B507" s="2" t="s">
        <v>955</v>
      </c>
      <c r="C507" s="3">
        <v>20000</v>
      </c>
      <c r="D507" s="4"/>
      <c r="E507" s="4"/>
      <c r="F507" s="3">
        <v>0</v>
      </c>
      <c r="G507" s="3">
        <v>25000</v>
      </c>
      <c r="H507" s="4"/>
      <c r="I507" s="4"/>
      <c r="J507" s="4"/>
      <c r="K507" s="4"/>
    </row>
    <row r="508" spans="1:11" ht="13.5" customHeight="1" x14ac:dyDescent="0.25">
      <c r="A508" s="2" t="s">
        <v>956</v>
      </c>
      <c r="B508" s="2" t="s">
        <v>957</v>
      </c>
      <c r="C508" s="3">
        <v>5000</v>
      </c>
      <c r="D508" s="4"/>
      <c r="E508" s="4"/>
      <c r="F508" s="3">
        <v>0</v>
      </c>
      <c r="G508" s="3">
        <v>5000</v>
      </c>
      <c r="H508" s="4"/>
      <c r="I508" s="4"/>
      <c r="J508" s="4"/>
      <c r="K508" s="4"/>
    </row>
    <row r="509" spans="1:11" ht="13.5" customHeight="1" x14ac:dyDescent="0.25">
      <c r="A509" s="2" t="s">
        <v>958</v>
      </c>
      <c r="B509" s="2" t="s">
        <v>959</v>
      </c>
      <c r="C509" s="3">
        <v>40000</v>
      </c>
      <c r="D509" s="4"/>
      <c r="E509" s="4"/>
      <c r="F509" s="3">
        <v>0</v>
      </c>
      <c r="G509" s="3">
        <v>40000</v>
      </c>
      <c r="H509" s="4"/>
      <c r="I509" s="4"/>
      <c r="J509" s="4"/>
      <c r="K509" s="4"/>
    </row>
    <row r="510" spans="1:11" ht="13.5" customHeight="1" x14ac:dyDescent="0.25">
      <c r="A510" s="2" t="s">
        <v>960</v>
      </c>
      <c r="B510" s="2" t="s">
        <v>961</v>
      </c>
      <c r="C510" s="3">
        <v>11000</v>
      </c>
      <c r="D510" s="3">
        <v>11000</v>
      </c>
      <c r="E510" s="4"/>
      <c r="F510" s="3">
        <v>1920</v>
      </c>
      <c r="G510" s="4"/>
      <c r="H510" s="4"/>
      <c r="I510" s="4"/>
      <c r="J510" s="4"/>
      <c r="K510" s="4"/>
    </row>
    <row r="511" spans="1:11" ht="13.5" customHeight="1" x14ac:dyDescent="0.25">
      <c r="A511" s="2" t="s">
        <v>962</v>
      </c>
      <c r="B511" s="2" t="s">
        <v>963</v>
      </c>
      <c r="C511" s="3">
        <v>90000</v>
      </c>
      <c r="D511" s="4"/>
      <c r="E511" s="4"/>
      <c r="F511" s="3">
        <v>0</v>
      </c>
      <c r="G511" s="3">
        <v>90000</v>
      </c>
      <c r="H511" s="4"/>
      <c r="I511" s="4"/>
      <c r="J511" s="4"/>
      <c r="K511" s="4"/>
    </row>
    <row r="512" spans="1:11" ht="13.5" customHeight="1" x14ac:dyDescent="0.25">
      <c r="A512" s="29" t="s">
        <v>964</v>
      </c>
      <c r="B512" s="2" t="s">
        <v>965</v>
      </c>
      <c r="C512" s="3">
        <v>90000</v>
      </c>
      <c r="D512" s="4"/>
      <c r="E512" s="4"/>
      <c r="F512" s="3">
        <v>0</v>
      </c>
      <c r="G512" s="3">
        <v>90000</v>
      </c>
      <c r="H512" s="4"/>
      <c r="I512" s="4"/>
      <c r="J512" s="4"/>
      <c r="K512" s="4"/>
    </row>
    <row r="513" spans="1:11" ht="13.5" customHeight="1" x14ac:dyDescent="0.25">
      <c r="A513" s="29" t="s">
        <v>966</v>
      </c>
      <c r="B513" s="2" t="s">
        <v>967</v>
      </c>
      <c r="C513" s="4"/>
      <c r="D513" s="4"/>
      <c r="E513" s="4"/>
      <c r="F513" s="4"/>
      <c r="G513" s="3">
        <v>0</v>
      </c>
      <c r="H513" s="4"/>
      <c r="I513" s="4"/>
      <c r="J513" s="4"/>
      <c r="K513" s="4"/>
    </row>
    <row r="514" spans="1:11" ht="13.5" customHeight="1" x14ac:dyDescent="0.25">
      <c r="A514" s="2" t="s">
        <v>968</v>
      </c>
      <c r="B514" s="2" t="s">
        <v>969</v>
      </c>
      <c r="C514" s="3">
        <v>0</v>
      </c>
      <c r="D514" s="4"/>
      <c r="E514" s="4"/>
      <c r="F514" s="3">
        <v>0</v>
      </c>
      <c r="G514" s="4"/>
      <c r="H514" s="3">
        <v>70000</v>
      </c>
      <c r="I514" s="4"/>
      <c r="J514" s="4"/>
      <c r="K514" s="4"/>
    </row>
    <row r="515" spans="1:11" ht="13.5" customHeight="1" x14ac:dyDescent="0.25">
      <c r="A515" s="2" t="s">
        <v>970</v>
      </c>
      <c r="B515" s="2" t="s">
        <v>971</v>
      </c>
      <c r="C515" s="3">
        <v>0</v>
      </c>
      <c r="D515" s="4"/>
      <c r="E515" s="4"/>
      <c r="F515" s="3">
        <v>0</v>
      </c>
      <c r="G515" s="4"/>
      <c r="H515" s="3">
        <v>70000</v>
      </c>
      <c r="I515" s="4"/>
      <c r="J515" s="4"/>
      <c r="K515" s="4"/>
    </row>
    <row r="516" spans="1:11" ht="13.5" customHeight="1" x14ac:dyDescent="0.25">
      <c r="A516" s="2" t="s">
        <v>972</v>
      </c>
      <c r="B516" s="2" t="s">
        <v>973</v>
      </c>
      <c r="C516" s="3">
        <v>30000</v>
      </c>
      <c r="D516" s="4"/>
      <c r="E516" s="4"/>
      <c r="F516" s="3">
        <v>0</v>
      </c>
      <c r="G516" s="3">
        <v>30000</v>
      </c>
      <c r="H516" s="4"/>
      <c r="I516" s="4"/>
      <c r="J516" s="4"/>
      <c r="K516" s="4"/>
    </row>
    <row r="517" spans="1:11" ht="13.5" customHeight="1" x14ac:dyDescent="0.25">
      <c r="A517" s="2" t="s">
        <v>974</v>
      </c>
      <c r="B517" s="2" t="s">
        <v>975</v>
      </c>
      <c r="C517" s="3">
        <v>80000</v>
      </c>
      <c r="D517" s="3">
        <v>80000</v>
      </c>
      <c r="E517" s="4"/>
      <c r="F517" s="3">
        <v>0</v>
      </c>
      <c r="G517" s="4"/>
      <c r="H517" s="4"/>
      <c r="I517" s="4"/>
      <c r="J517" s="4"/>
      <c r="K517" s="4"/>
    </row>
    <row r="518" spans="1:11" ht="13.5" customHeight="1" x14ac:dyDescent="0.25">
      <c r="A518" s="2" t="s">
        <v>976</v>
      </c>
      <c r="B518" s="2" t="s">
        <v>977</v>
      </c>
      <c r="C518" s="3">
        <v>5000</v>
      </c>
      <c r="D518" s="4"/>
      <c r="E518" s="4"/>
      <c r="F518" s="3">
        <v>0</v>
      </c>
      <c r="G518" s="3">
        <v>5000</v>
      </c>
      <c r="H518" s="4"/>
      <c r="I518" s="4"/>
      <c r="J518" s="4"/>
      <c r="K518" s="4"/>
    </row>
    <row r="519" spans="1:11" ht="13.5" customHeight="1" x14ac:dyDescent="0.25">
      <c r="A519" s="2" t="s">
        <v>978</v>
      </c>
      <c r="B519" s="2" t="s">
        <v>979</v>
      </c>
      <c r="C519" s="3">
        <v>5000</v>
      </c>
      <c r="D519" s="4"/>
      <c r="E519" s="4"/>
      <c r="F519" s="3">
        <v>0</v>
      </c>
      <c r="G519" s="3">
        <v>5000</v>
      </c>
      <c r="H519" s="4"/>
      <c r="I519" s="4"/>
      <c r="J519" s="4"/>
      <c r="K519" s="4"/>
    </row>
    <row r="520" spans="1:11" ht="13.5" customHeight="1" x14ac:dyDescent="0.25">
      <c r="A520" s="2" t="s">
        <v>980</v>
      </c>
      <c r="B520" s="2" t="s">
        <v>981</v>
      </c>
      <c r="C520" s="3">
        <v>70000</v>
      </c>
      <c r="D520" s="4"/>
      <c r="E520" s="4"/>
      <c r="F520" s="3">
        <v>0</v>
      </c>
      <c r="G520" s="3">
        <v>70000</v>
      </c>
      <c r="H520" s="4"/>
      <c r="I520" s="4"/>
      <c r="J520" s="4"/>
      <c r="K520" s="4"/>
    </row>
    <row r="521" spans="1:11" ht="13.5" customHeight="1" x14ac:dyDescent="0.25">
      <c r="A521" s="2" t="s">
        <v>982</v>
      </c>
      <c r="B521" s="2" t="s">
        <v>983</v>
      </c>
      <c r="C521" s="4"/>
      <c r="D521" s="4"/>
      <c r="E521" s="4"/>
      <c r="F521" s="4"/>
      <c r="G521" s="3">
        <v>0</v>
      </c>
      <c r="H521" s="4"/>
      <c r="I521" s="3">
        <v>250000</v>
      </c>
      <c r="J521" s="3">
        <v>0</v>
      </c>
      <c r="K521" s="4"/>
    </row>
    <row r="522" spans="1:11" ht="13.5" customHeight="1" x14ac:dyDescent="0.25">
      <c r="A522" s="2" t="s">
        <v>984</v>
      </c>
      <c r="B522" s="2" t="s">
        <v>985</v>
      </c>
      <c r="C522" s="4"/>
      <c r="D522" s="4"/>
      <c r="E522" s="4"/>
      <c r="F522" s="4"/>
      <c r="G522" s="3">
        <v>150000</v>
      </c>
      <c r="H522" s="4"/>
      <c r="I522" s="4"/>
      <c r="J522" s="4"/>
      <c r="K522" s="4"/>
    </row>
    <row r="523" spans="1:11" ht="13.5" customHeight="1" x14ac:dyDescent="0.25">
      <c r="A523" s="2" t="s">
        <v>986</v>
      </c>
      <c r="B523" s="2" t="s">
        <v>987</v>
      </c>
      <c r="C523" s="4"/>
      <c r="D523" s="4"/>
      <c r="E523" s="4"/>
      <c r="F523" s="4"/>
      <c r="G523" s="3">
        <v>0</v>
      </c>
      <c r="H523" s="4"/>
      <c r="I523" s="3">
        <v>0</v>
      </c>
      <c r="J523" s="4"/>
      <c r="K523" s="4"/>
    </row>
    <row r="524" spans="1:11" ht="13.5" customHeight="1" x14ac:dyDescent="0.25">
      <c r="A524" s="2" t="s">
        <v>988</v>
      </c>
      <c r="B524" s="2" t="s">
        <v>989</v>
      </c>
      <c r="C524" s="4"/>
      <c r="D524" s="4"/>
      <c r="E524" s="4"/>
      <c r="F524" s="4"/>
      <c r="G524" s="3">
        <v>10000</v>
      </c>
      <c r="H524" s="4"/>
      <c r="I524" s="4"/>
      <c r="J524" s="4"/>
      <c r="K524" s="4"/>
    </row>
    <row r="525" spans="1:11" ht="13.5" customHeight="1" x14ac:dyDescent="0.25">
      <c r="A525" s="2" t="s">
        <v>990</v>
      </c>
      <c r="B525" s="2" t="s">
        <v>991</v>
      </c>
      <c r="C525" s="4"/>
      <c r="D525" s="4"/>
      <c r="E525" s="4"/>
      <c r="F525" s="4"/>
      <c r="G525" s="3">
        <v>0</v>
      </c>
      <c r="H525" s="4"/>
      <c r="I525" s="3">
        <v>0</v>
      </c>
      <c r="J525" s="3">
        <v>60000</v>
      </c>
      <c r="K525" s="4"/>
    </row>
    <row r="526" spans="1:11" ht="13.5" customHeight="1" x14ac:dyDescent="0.25">
      <c r="A526" s="2" t="s">
        <v>992</v>
      </c>
      <c r="B526" s="2" t="s">
        <v>993</v>
      </c>
      <c r="C526" s="4"/>
      <c r="D526" s="4"/>
      <c r="E526" s="4"/>
      <c r="F526" s="4"/>
      <c r="G526" s="4"/>
      <c r="H526" s="3">
        <v>230000</v>
      </c>
      <c r="I526" s="3">
        <v>0</v>
      </c>
      <c r="J526" s="4"/>
      <c r="K526" s="4"/>
    </row>
    <row r="527" spans="1:11" ht="13.5" customHeight="1" x14ac:dyDescent="0.25">
      <c r="A527" s="2" t="s">
        <v>994</v>
      </c>
      <c r="B527" s="2" t="s">
        <v>995</v>
      </c>
      <c r="C527" s="4"/>
      <c r="D527" s="4"/>
      <c r="E527" s="4"/>
      <c r="F527" s="4"/>
      <c r="G527" s="3">
        <v>0</v>
      </c>
      <c r="H527" s="4"/>
      <c r="I527" s="3">
        <v>70000</v>
      </c>
      <c r="J527" s="4"/>
      <c r="K527" s="4"/>
    </row>
    <row r="528" spans="1:11" ht="13.5" customHeight="1" x14ac:dyDescent="0.25">
      <c r="A528" s="2" t="s">
        <v>996</v>
      </c>
      <c r="B528" s="2" t="s">
        <v>997</v>
      </c>
      <c r="C528" s="3">
        <v>140000</v>
      </c>
      <c r="D528" s="3">
        <v>140000</v>
      </c>
      <c r="E528" s="4"/>
      <c r="F528" s="3">
        <v>120517.25</v>
      </c>
      <c r="G528" s="4"/>
      <c r="H528" s="4"/>
      <c r="I528" s="4"/>
      <c r="J528" s="4"/>
      <c r="K528" s="4"/>
    </row>
    <row r="529" spans="1:11" ht="13.5" customHeight="1" x14ac:dyDescent="0.25">
      <c r="A529" s="2" t="s">
        <v>998</v>
      </c>
      <c r="B529" s="2" t="s">
        <v>999</v>
      </c>
      <c r="C529" s="3">
        <v>4061.51</v>
      </c>
      <c r="D529" s="3">
        <v>4061.51</v>
      </c>
      <c r="E529" s="4"/>
      <c r="F529" s="3">
        <v>0</v>
      </c>
      <c r="G529" s="4"/>
      <c r="H529" s="4"/>
      <c r="I529" s="4"/>
      <c r="J529" s="4"/>
      <c r="K529" s="4"/>
    </row>
    <row r="530" spans="1:11" ht="13.5" customHeight="1" x14ac:dyDescent="0.25">
      <c r="A530" s="2" t="s">
        <v>1000</v>
      </c>
      <c r="B530" s="2" t="s">
        <v>1001</v>
      </c>
      <c r="C530" s="4"/>
      <c r="D530" s="4"/>
      <c r="E530" s="4"/>
      <c r="F530" s="4"/>
      <c r="G530" s="4"/>
      <c r="H530" s="3">
        <v>0</v>
      </c>
      <c r="I530" s="3">
        <v>0</v>
      </c>
      <c r="J530" s="3">
        <v>150000</v>
      </c>
      <c r="K530" s="4"/>
    </row>
    <row r="531" spans="1:11" ht="13.5" customHeight="1" x14ac:dyDescent="0.25">
      <c r="A531" s="2" t="s">
        <v>1002</v>
      </c>
      <c r="B531" s="2" t="s">
        <v>1003</v>
      </c>
      <c r="C531" s="4"/>
      <c r="D531" s="4"/>
      <c r="E531" s="4"/>
      <c r="F531" s="4"/>
      <c r="G531" s="4"/>
      <c r="H531" s="3">
        <v>0</v>
      </c>
      <c r="I531" s="3">
        <v>0</v>
      </c>
      <c r="J531" s="3">
        <v>50000</v>
      </c>
      <c r="K531" s="4"/>
    </row>
    <row r="532" spans="1:11" ht="13.5" customHeight="1" x14ac:dyDescent="0.25">
      <c r="A532" s="2" t="s">
        <v>1004</v>
      </c>
      <c r="B532" s="2" t="s">
        <v>1005</v>
      </c>
      <c r="C532" s="4"/>
      <c r="D532" s="4"/>
      <c r="E532" s="4"/>
      <c r="F532" s="4"/>
      <c r="G532" s="4"/>
      <c r="H532" s="3">
        <v>0</v>
      </c>
      <c r="I532" s="3">
        <v>0</v>
      </c>
      <c r="J532" s="3">
        <v>30000</v>
      </c>
      <c r="K532" s="4"/>
    </row>
    <row r="533" spans="1:11" ht="13.5" customHeight="1" x14ac:dyDescent="0.25">
      <c r="A533" s="2" t="s">
        <v>1006</v>
      </c>
      <c r="B533" s="2" t="s">
        <v>1007</v>
      </c>
      <c r="C533" s="4"/>
      <c r="D533" s="4"/>
      <c r="E533" s="4"/>
      <c r="F533" s="4"/>
      <c r="G533" s="4"/>
      <c r="H533" s="3">
        <v>0</v>
      </c>
      <c r="I533" s="3">
        <v>0</v>
      </c>
      <c r="J533" s="4"/>
      <c r="K533" s="4"/>
    </row>
    <row r="534" spans="1:11" ht="13.5" customHeight="1" x14ac:dyDescent="0.25">
      <c r="A534" s="2" t="s">
        <v>1008</v>
      </c>
      <c r="B534" s="2" t="s">
        <v>1009</v>
      </c>
      <c r="C534" s="4"/>
      <c r="D534" s="4"/>
      <c r="E534" s="4"/>
      <c r="F534" s="4"/>
      <c r="G534" s="4"/>
      <c r="H534" s="3">
        <v>0</v>
      </c>
      <c r="I534" s="3">
        <v>0</v>
      </c>
      <c r="J534" s="4"/>
      <c r="K534" s="4"/>
    </row>
    <row r="535" spans="1:11" ht="13.5" customHeight="1" x14ac:dyDescent="0.25">
      <c r="A535" s="2" t="s">
        <v>1010</v>
      </c>
      <c r="B535" s="2" t="s">
        <v>1011</v>
      </c>
      <c r="C535" s="4"/>
      <c r="D535" s="4"/>
      <c r="E535" s="4"/>
      <c r="F535" s="4"/>
      <c r="G535" s="4"/>
      <c r="H535" s="3">
        <v>0</v>
      </c>
      <c r="I535" s="3">
        <v>0</v>
      </c>
      <c r="J535" s="3">
        <v>15000</v>
      </c>
      <c r="K535" s="4"/>
    </row>
    <row r="536" spans="1:11" ht="13.5" customHeight="1" x14ac:dyDescent="0.25">
      <c r="A536" s="2" t="s">
        <v>1012</v>
      </c>
      <c r="B536" s="2" t="s">
        <v>1013</v>
      </c>
      <c r="C536" s="4"/>
      <c r="D536" s="4"/>
      <c r="E536" s="4"/>
      <c r="F536" s="4"/>
      <c r="G536" s="4"/>
      <c r="H536" s="3">
        <v>0</v>
      </c>
      <c r="I536" s="3">
        <v>100000</v>
      </c>
      <c r="J536" s="4"/>
      <c r="K536" s="4"/>
    </row>
    <row r="537" spans="1:11" ht="13.5" customHeight="1" x14ac:dyDescent="0.25">
      <c r="A537" s="2" t="s">
        <v>1014</v>
      </c>
      <c r="B537" s="2" t="s">
        <v>1015</v>
      </c>
      <c r="C537" s="3">
        <v>25000</v>
      </c>
      <c r="D537" s="3">
        <v>25000</v>
      </c>
      <c r="E537" s="4"/>
      <c r="F537" s="3">
        <v>0</v>
      </c>
      <c r="G537" s="4"/>
      <c r="H537" s="3">
        <v>35000</v>
      </c>
      <c r="I537" s="4"/>
      <c r="J537" s="4"/>
      <c r="K537" s="4"/>
    </row>
    <row r="538" spans="1:11" ht="13.5" customHeight="1" x14ac:dyDescent="0.25">
      <c r="A538" s="2" t="s">
        <v>1016</v>
      </c>
      <c r="B538" s="2" t="s">
        <v>1017</v>
      </c>
      <c r="C538" s="3">
        <v>190000</v>
      </c>
      <c r="D538" s="4"/>
      <c r="E538" s="4"/>
      <c r="F538" s="3">
        <v>0</v>
      </c>
      <c r="G538" s="3">
        <v>190000</v>
      </c>
      <c r="H538" s="4"/>
      <c r="I538" s="4"/>
      <c r="J538" s="4"/>
      <c r="K538" s="4"/>
    </row>
    <row r="539" spans="1:11" ht="13.5" customHeight="1" x14ac:dyDescent="0.25">
      <c r="A539" s="2" t="s">
        <v>1018</v>
      </c>
      <c r="B539" s="2" t="s">
        <v>1019</v>
      </c>
      <c r="C539" s="3">
        <v>5890.5</v>
      </c>
      <c r="D539" s="4"/>
      <c r="E539" s="3">
        <v>890.5</v>
      </c>
      <c r="F539" s="3">
        <v>0</v>
      </c>
      <c r="G539" s="3">
        <v>5890.5</v>
      </c>
      <c r="H539" s="4"/>
      <c r="I539" s="4"/>
      <c r="J539" s="4"/>
      <c r="K539" s="4"/>
    </row>
    <row r="540" spans="1:11" ht="13.5" customHeight="1" x14ac:dyDescent="0.25">
      <c r="A540" s="2" t="s">
        <v>1020</v>
      </c>
      <c r="B540" s="2" t="s">
        <v>1021</v>
      </c>
      <c r="C540" s="3">
        <v>0</v>
      </c>
      <c r="D540" s="4"/>
      <c r="E540" s="4"/>
      <c r="F540" s="3">
        <v>0</v>
      </c>
      <c r="G540" s="4"/>
      <c r="H540" s="4"/>
      <c r="I540" s="3">
        <v>100000</v>
      </c>
      <c r="J540" s="4"/>
      <c r="K540" s="4"/>
    </row>
    <row r="541" spans="1:11" ht="13.5" customHeight="1" x14ac:dyDescent="0.25">
      <c r="A541" s="2" t="s">
        <v>1022</v>
      </c>
      <c r="B541" s="2" t="s">
        <v>1023</v>
      </c>
      <c r="C541" s="3">
        <v>60000</v>
      </c>
      <c r="D541" s="4"/>
      <c r="E541" s="4"/>
      <c r="F541" s="3">
        <v>0</v>
      </c>
      <c r="G541" s="3">
        <v>60000</v>
      </c>
      <c r="H541" s="4"/>
      <c r="I541" s="4"/>
      <c r="J541" s="4"/>
      <c r="K541" s="4"/>
    </row>
    <row r="542" spans="1:11" ht="13.5" customHeight="1" x14ac:dyDescent="0.25">
      <c r="A542" s="2" t="s">
        <v>1024</v>
      </c>
      <c r="B542" s="2" t="s">
        <v>1025</v>
      </c>
      <c r="C542" s="4"/>
      <c r="D542" s="4"/>
      <c r="E542" s="4"/>
      <c r="F542" s="4"/>
      <c r="G542" s="3">
        <v>10000</v>
      </c>
      <c r="H542" s="4"/>
      <c r="I542" s="4"/>
      <c r="J542" s="4"/>
      <c r="K542" s="4"/>
    </row>
    <row r="543" spans="1:11" ht="13.5" customHeight="1" x14ac:dyDescent="0.25">
      <c r="A543" s="2" t="s">
        <v>1026</v>
      </c>
      <c r="B543" s="2" t="s">
        <v>1027</v>
      </c>
      <c r="C543" s="4"/>
      <c r="D543" s="4"/>
      <c r="E543" s="4"/>
      <c r="F543" s="4"/>
      <c r="G543" s="4"/>
      <c r="H543" s="4"/>
      <c r="I543" s="4"/>
      <c r="J543" s="3">
        <v>180000</v>
      </c>
      <c r="K543" s="4"/>
    </row>
    <row r="544" spans="1:11" ht="13.5" customHeight="1" x14ac:dyDescent="0.25">
      <c r="A544" s="2" t="s">
        <v>1028</v>
      </c>
      <c r="B544" s="2" t="s">
        <v>1029</v>
      </c>
      <c r="C544" s="4"/>
      <c r="D544" s="4"/>
      <c r="E544" s="4"/>
      <c r="F544" s="4"/>
      <c r="G544" s="4"/>
      <c r="H544" s="4"/>
      <c r="I544" s="4"/>
      <c r="J544" s="3">
        <v>70000</v>
      </c>
      <c r="K544" s="4"/>
    </row>
    <row r="545" spans="1:11" ht="13.5" customHeight="1" x14ac:dyDescent="0.25">
      <c r="A545" s="2" t="s">
        <v>1030</v>
      </c>
      <c r="B545" s="2" t="s">
        <v>1031</v>
      </c>
      <c r="C545" s="4"/>
      <c r="D545" s="4"/>
      <c r="E545" s="4"/>
      <c r="F545" s="4"/>
      <c r="G545" s="4"/>
      <c r="H545" s="3">
        <v>100000</v>
      </c>
      <c r="I545" s="4"/>
      <c r="J545" s="4"/>
      <c r="K545" s="4"/>
    </row>
    <row r="546" spans="1:11" ht="13.5" customHeight="1" x14ac:dyDescent="0.25">
      <c r="A546" s="2" t="s">
        <v>1032</v>
      </c>
      <c r="B546" s="2" t="s">
        <v>1033</v>
      </c>
      <c r="C546" s="4"/>
      <c r="D546" s="4"/>
      <c r="E546" s="4"/>
      <c r="F546" s="4"/>
      <c r="G546" s="4"/>
      <c r="H546" s="4"/>
      <c r="I546" s="4"/>
      <c r="J546" s="4"/>
      <c r="K546" s="3">
        <v>100000</v>
      </c>
    </row>
    <row r="547" spans="1:11" ht="13.5" customHeight="1" x14ac:dyDescent="0.25">
      <c r="A547" s="2" t="s">
        <v>1034</v>
      </c>
      <c r="B547" s="2" t="s">
        <v>1035</v>
      </c>
      <c r="C547" s="4"/>
      <c r="D547" s="4"/>
      <c r="E547" s="4"/>
      <c r="F547" s="4"/>
      <c r="G547" s="4"/>
      <c r="H547" s="4"/>
      <c r="I547" s="4"/>
      <c r="J547" s="4"/>
      <c r="K547" s="3">
        <v>110000</v>
      </c>
    </row>
    <row r="548" spans="1:11" ht="13.5" customHeight="1" x14ac:dyDescent="0.25">
      <c r="A548" s="2" t="s">
        <v>1036</v>
      </c>
      <c r="B548" s="2" t="s">
        <v>1037</v>
      </c>
      <c r="C548" s="3">
        <v>0</v>
      </c>
      <c r="D548" s="4"/>
      <c r="E548" s="4"/>
      <c r="F548" s="3">
        <v>0</v>
      </c>
      <c r="G548" s="4"/>
      <c r="H548" s="4"/>
      <c r="I548" s="4"/>
      <c r="J548" s="4"/>
      <c r="K548" s="4"/>
    </row>
    <row r="549" spans="1:11" ht="13.5" customHeight="1" x14ac:dyDescent="0.25">
      <c r="A549" s="2" t="s">
        <v>1038</v>
      </c>
      <c r="B549" s="2" t="s">
        <v>1039</v>
      </c>
      <c r="C549" s="3">
        <v>0</v>
      </c>
      <c r="D549" s="4"/>
      <c r="E549" s="4"/>
      <c r="F549" s="3">
        <v>0</v>
      </c>
      <c r="G549" s="4"/>
      <c r="H549" s="4"/>
      <c r="I549" s="4"/>
      <c r="J549" s="4"/>
      <c r="K549" s="4"/>
    </row>
    <row r="550" spans="1:11" ht="13.5" customHeight="1" x14ac:dyDescent="0.25">
      <c r="A550" s="2" t="s">
        <v>1040</v>
      </c>
      <c r="B550" s="2" t="s">
        <v>1041</v>
      </c>
      <c r="C550" s="3">
        <v>0</v>
      </c>
      <c r="D550" s="4"/>
      <c r="E550" s="4"/>
      <c r="F550" s="3">
        <v>0</v>
      </c>
      <c r="G550" s="4"/>
      <c r="H550" s="4"/>
      <c r="I550" s="4"/>
      <c r="J550" s="4"/>
      <c r="K550" s="4"/>
    </row>
    <row r="551" spans="1:11" ht="13.5" customHeight="1" x14ac:dyDescent="0.25">
      <c r="A551" s="2" t="s">
        <v>1042</v>
      </c>
      <c r="B551" s="2" t="s">
        <v>1043</v>
      </c>
      <c r="C551" s="3">
        <v>0</v>
      </c>
      <c r="D551" s="4"/>
      <c r="E551" s="4"/>
      <c r="F551" s="3">
        <v>0</v>
      </c>
      <c r="G551" s="4"/>
      <c r="H551" s="4"/>
      <c r="I551" s="4"/>
      <c r="J551" s="4"/>
      <c r="K551" s="4"/>
    </row>
    <row r="552" spans="1:11" ht="13.5" customHeight="1" x14ac:dyDescent="0.25">
      <c r="A552" s="2" t="s">
        <v>1044</v>
      </c>
      <c r="B552" s="2" t="s">
        <v>1045</v>
      </c>
      <c r="C552" s="3">
        <v>0</v>
      </c>
      <c r="D552" s="4"/>
      <c r="E552" s="4"/>
      <c r="F552" s="3">
        <v>0</v>
      </c>
      <c r="G552" s="3">
        <v>0</v>
      </c>
      <c r="H552" s="4"/>
      <c r="I552" s="4"/>
      <c r="J552" s="4"/>
      <c r="K552" s="4"/>
    </row>
    <row r="553" spans="1:11" ht="13.5" customHeight="1" x14ac:dyDescent="0.25">
      <c r="A553" s="2" t="s">
        <v>1046</v>
      </c>
      <c r="B553" s="2" t="s">
        <v>1047</v>
      </c>
      <c r="C553" s="4"/>
      <c r="D553" s="4"/>
      <c r="E553" s="4"/>
      <c r="F553" s="4"/>
      <c r="G553" s="3">
        <v>0</v>
      </c>
      <c r="H553" s="4"/>
      <c r="I553" s="4"/>
      <c r="J553" s="4"/>
      <c r="K553" s="4"/>
    </row>
    <row r="554" spans="1:11" ht="13.5" customHeight="1" x14ac:dyDescent="0.25">
      <c r="A554" s="2" t="s">
        <v>1048</v>
      </c>
      <c r="B554" s="2" t="s">
        <v>1049</v>
      </c>
      <c r="C554" s="3">
        <v>0</v>
      </c>
      <c r="D554" s="4"/>
      <c r="E554" s="4"/>
      <c r="F554" s="3">
        <v>0</v>
      </c>
      <c r="G554" s="4"/>
      <c r="H554" s="4"/>
      <c r="I554" s="4"/>
      <c r="J554" s="4"/>
      <c r="K554" s="4"/>
    </row>
    <row r="555" spans="1:11" ht="13.5" customHeight="1" x14ac:dyDescent="0.25">
      <c r="A555" s="2" t="s">
        <v>1050</v>
      </c>
      <c r="B555" s="2" t="s">
        <v>1051</v>
      </c>
      <c r="C555" s="3">
        <v>0</v>
      </c>
      <c r="D555" s="4"/>
      <c r="E555" s="4"/>
      <c r="F555" s="3">
        <v>0</v>
      </c>
      <c r="G555" s="3">
        <v>0</v>
      </c>
      <c r="H555" s="4"/>
      <c r="I555" s="4"/>
      <c r="J555" s="4"/>
      <c r="K555" s="4"/>
    </row>
    <row r="556" spans="1:11" ht="13.5" customHeight="1" x14ac:dyDescent="0.25">
      <c r="A556" s="2" t="s">
        <v>1052</v>
      </c>
      <c r="B556" s="2" t="s">
        <v>1053</v>
      </c>
      <c r="C556" s="3">
        <v>0</v>
      </c>
      <c r="D556" s="4"/>
      <c r="E556" s="4"/>
      <c r="F556" s="3">
        <v>0</v>
      </c>
      <c r="G556" s="4"/>
      <c r="H556" s="4"/>
      <c r="I556" s="4"/>
      <c r="J556" s="4"/>
      <c r="K556" s="4"/>
    </row>
    <row r="557" spans="1:11" ht="13.5" customHeight="1" x14ac:dyDescent="0.25">
      <c r="A557" s="2" t="s">
        <v>1054</v>
      </c>
      <c r="B557" s="2" t="s">
        <v>1055</v>
      </c>
      <c r="C557" s="3">
        <v>0</v>
      </c>
      <c r="D557" s="4"/>
      <c r="E557" s="4"/>
      <c r="F557" s="3">
        <v>0</v>
      </c>
      <c r="G557" s="4"/>
      <c r="H557" s="4"/>
      <c r="I557" s="4"/>
      <c r="J557" s="4"/>
      <c r="K557" s="4"/>
    </row>
    <row r="558" spans="1:11" ht="13.5" customHeight="1" x14ac:dyDescent="0.25">
      <c r="A558" s="2" t="s">
        <v>1056</v>
      </c>
      <c r="B558" s="2" t="s">
        <v>1057</v>
      </c>
      <c r="C558" s="3">
        <v>0</v>
      </c>
      <c r="D558" s="4"/>
      <c r="E558" s="4"/>
      <c r="F558" s="3">
        <v>0</v>
      </c>
      <c r="G558" s="4"/>
      <c r="H558" s="4"/>
      <c r="I558" s="4"/>
      <c r="J558" s="4"/>
      <c r="K558" s="4"/>
    </row>
    <row r="559" spans="1:11" ht="13.5" customHeight="1" x14ac:dyDescent="0.25">
      <c r="A559" s="2" t="s">
        <v>1058</v>
      </c>
      <c r="B559" s="2" t="s">
        <v>1059</v>
      </c>
      <c r="C559" s="3">
        <v>0</v>
      </c>
      <c r="D559" s="4"/>
      <c r="E559" s="4"/>
      <c r="F559" s="3">
        <v>0</v>
      </c>
      <c r="G559" s="4"/>
      <c r="H559" s="4"/>
      <c r="I559" s="4"/>
      <c r="J559" s="4"/>
      <c r="K559" s="4"/>
    </row>
    <row r="560" spans="1:11" ht="13.5" customHeight="1" x14ac:dyDescent="0.25">
      <c r="A560" s="2" t="s">
        <v>1060</v>
      </c>
      <c r="B560" s="2" t="s">
        <v>1061</v>
      </c>
      <c r="C560" s="3">
        <v>0</v>
      </c>
      <c r="D560" s="4"/>
      <c r="E560" s="4"/>
      <c r="F560" s="3">
        <v>0</v>
      </c>
      <c r="G560" s="4"/>
      <c r="H560" s="4"/>
      <c r="I560" s="4"/>
      <c r="J560" s="4"/>
      <c r="K560" s="4"/>
    </row>
    <row r="561" spans="1:11" ht="13.5" customHeight="1" x14ac:dyDescent="0.25">
      <c r="A561" s="2" t="s">
        <v>1062</v>
      </c>
      <c r="B561" s="2" t="s">
        <v>1063</v>
      </c>
      <c r="C561" s="3">
        <v>0</v>
      </c>
      <c r="D561" s="4"/>
      <c r="E561" s="4"/>
      <c r="F561" s="3">
        <v>0</v>
      </c>
      <c r="G561" s="4"/>
      <c r="H561" s="4"/>
      <c r="I561" s="4"/>
      <c r="J561" s="4"/>
      <c r="K561" s="4"/>
    </row>
    <row r="562" spans="1:11" ht="13.5" customHeight="1" x14ac:dyDescent="0.25">
      <c r="A562" s="2" t="s">
        <v>1064</v>
      </c>
      <c r="B562" s="2" t="s">
        <v>1065</v>
      </c>
      <c r="C562" s="3">
        <v>0</v>
      </c>
      <c r="D562" s="4"/>
      <c r="E562" s="4"/>
      <c r="F562" s="3">
        <v>0</v>
      </c>
      <c r="G562" s="4"/>
      <c r="H562" s="4"/>
      <c r="I562" s="4"/>
      <c r="J562" s="4"/>
      <c r="K562" s="4"/>
    </row>
    <row r="563" spans="1:11" ht="13.5" customHeight="1" x14ac:dyDescent="0.25">
      <c r="A563" s="2" t="s">
        <v>1066</v>
      </c>
      <c r="B563" s="2" t="s">
        <v>1067</v>
      </c>
      <c r="C563" s="3">
        <v>0</v>
      </c>
      <c r="D563" s="4"/>
      <c r="E563" s="4"/>
      <c r="F563" s="3">
        <v>0</v>
      </c>
      <c r="G563" s="4"/>
      <c r="H563" s="4"/>
      <c r="I563" s="4"/>
      <c r="J563" s="4"/>
      <c r="K563" s="4"/>
    </row>
    <row r="564" spans="1:11" ht="13.5" customHeight="1" x14ac:dyDescent="0.25">
      <c r="A564" s="2" t="s">
        <v>1068</v>
      </c>
      <c r="B564" s="2" t="s">
        <v>1069</v>
      </c>
      <c r="C564" s="3">
        <v>0</v>
      </c>
      <c r="D564" s="4"/>
      <c r="E564" s="4"/>
      <c r="F564" s="3">
        <v>0</v>
      </c>
      <c r="G564" s="4"/>
      <c r="H564" s="4"/>
      <c r="I564" s="4"/>
      <c r="J564" s="4"/>
      <c r="K564" s="4"/>
    </row>
    <row r="565" spans="1:11" ht="13.5" customHeight="1" x14ac:dyDescent="0.25">
      <c r="A565" s="2" t="s">
        <v>1070</v>
      </c>
      <c r="B565" s="2" t="s">
        <v>1071</v>
      </c>
      <c r="C565" s="3">
        <v>0</v>
      </c>
      <c r="D565" s="4"/>
      <c r="E565" s="4"/>
      <c r="F565" s="3">
        <v>0</v>
      </c>
      <c r="G565" s="4"/>
      <c r="H565" s="4"/>
      <c r="I565" s="4"/>
      <c r="J565" s="4"/>
      <c r="K565" s="4"/>
    </row>
    <row r="566" spans="1:11" ht="13.5" customHeight="1" x14ac:dyDescent="0.25">
      <c r="A566" s="2" t="s">
        <v>1072</v>
      </c>
      <c r="B566" s="2" t="s">
        <v>1073</v>
      </c>
      <c r="C566" s="3">
        <v>0</v>
      </c>
      <c r="D566" s="4"/>
      <c r="E566" s="4"/>
      <c r="F566" s="3">
        <v>0</v>
      </c>
      <c r="G566" s="4"/>
      <c r="H566" s="4"/>
      <c r="I566" s="4"/>
      <c r="J566" s="4"/>
      <c r="K566" s="4"/>
    </row>
    <row r="567" spans="1:11" ht="13.5" customHeight="1" x14ac:dyDescent="0.25">
      <c r="A567" s="2" t="s">
        <v>1074</v>
      </c>
      <c r="B567" s="2" t="s">
        <v>1075</v>
      </c>
      <c r="C567" s="3">
        <v>0</v>
      </c>
      <c r="D567" s="4"/>
      <c r="E567" s="4"/>
      <c r="F567" s="3">
        <v>0</v>
      </c>
      <c r="G567" s="4"/>
      <c r="H567" s="4"/>
      <c r="I567" s="4"/>
      <c r="J567" s="4"/>
      <c r="K567" s="4"/>
    </row>
    <row r="568" spans="1:11" ht="13.5" customHeight="1" x14ac:dyDescent="0.25">
      <c r="A568" s="2" t="s">
        <v>1076</v>
      </c>
      <c r="B568" s="2" t="s">
        <v>1077</v>
      </c>
      <c r="C568" s="3">
        <v>0</v>
      </c>
      <c r="D568" s="4"/>
      <c r="E568" s="4"/>
      <c r="F568" s="3">
        <v>0</v>
      </c>
      <c r="G568" s="4"/>
      <c r="H568" s="4"/>
      <c r="I568" s="4"/>
      <c r="J568" s="4"/>
      <c r="K568" s="4"/>
    </row>
    <row r="569" spans="1:11" ht="13.5" customHeight="1" x14ac:dyDescent="0.25">
      <c r="A569" s="2" t="s">
        <v>1078</v>
      </c>
      <c r="B569" s="2" t="s">
        <v>1079</v>
      </c>
      <c r="C569" s="3">
        <v>0</v>
      </c>
      <c r="D569" s="4"/>
      <c r="E569" s="4"/>
      <c r="F569" s="3">
        <v>0</v>
      </c>
      <c r="G569" s="4"/>
      <c r="H569" s="4"/>
      <c r="I569" s="4"/>
      <c r="J569" s="4"/>
      <c r="K569" s="4"/>
    </row>
    <row r="570" spans="1:11" ht="13.5" customHeight="1" x14ac:dyDescent="0.25">
      <c r="A570" s="2" t="s">
        <v>1080</v>
      </c>
      <c r="B570" s="2" t="s">
        <v>1081</v>
      </c>
      <c r="C570" s="4"/>
      <c r="D570" s="4"/>
      <c r="E570" s="4"/>
      <c r="F570" s="4"/>
      <c r="G570" s="3">
        <v>0</v>
      </c>
      <c r="H570" s="4"/>
      <c r="I570" s="4"/>
      <c r="J570" s="4"/>
      <c r="K570" s="4"/>
    </row>
    <row r="571" spans="1:11" ht="13.5" customHeight="1" x14ac:dyDescent="0.25">
      <c r="A571" s="2" t="s">
        <v>1082</v>
      </c>
      <c r="B571" s="2" t="s">
        <v>1083</v>
      </c>
      <c r="C571" s="4"/>
      <c r="D571" s="4"/>
      <c r="E571" s="4"/>
      <c r="F571" s="4"/>
      <c r="G571" s="3">
        <v>0</v>
      </c>
      <c r="H571" s="4"/>
      <c r="I571" s="4"/>
      <c r="J571" s="4"/>
      <c r="K571" s="4"/>
    </row>
    <row r="572" spans="1:11" ht="13.5" customHeight="1" x14ac:dyDescent="0.25">
      <c r="A572" s="2" t="s">
        <v>1084</v>
      </c>
      <c r="B572" s="2" t="s">
        <v>1085</v>
      </c>
      <c r="C572" s="4"/>
      <c r="D572" s="4"/>
      <c r="E572" s="4"/>
      <c r="F572" s="4"/>
      <c r="G572" s="3">
        <v>0</v>
      </c>
      <c r="H572" s="4"/>
      <c r="I572" s="4"/>
      <c r="J572" s="4"/>
      <c r="K572" s="4"/>
    </row>
    <row r="573" spans="1:11" ht="13.5" customHeight="1" x14ac:dyDescent="0.25">
      <c r="A573" s="2" t="s">
        <v>1086</v>
      </c>
      <c r="B573" s="2" t="s">
        <v>1087</v>
      </c>
      <c r="C573" s="4"/>
      <c r="D573" s="4"/>
      <c r="E573" s="4"/>
      <c r="F573" s="4"/>
      <c r="G573" s="3">
        <v>0</v>
      </c>
      <c r="H573" s="4"/>
      <c r="I573" s="4"/>
      <c r="J573" s="4"/>
      <c r="K573" s="4"/>
    </row>
    <row r="574" spans="1:11" ht="13.5" customHeight="1" x14ac:dyDescent="0.25">
      <c r="A574" s="2" t="s">
        <v>1088</v>
      </c>
      <c r="B574" s="2" t="s">
        <v>1089</v>
      </c>
      <c r="C574" s="4"/>
      <c r="D574" s="4"/>
      <c r="E574" s="4"/>
      <c r="F574" s="4"/>
      <c r="G574" s="3">
        <v>0</v>
      </c>
      <c r="H574" s="4"/>
      <c r="I574" s="4"/>
      <c r="J574" s="4"/>
      <c r="K574" s="4"/>
    </row>
    <row r="575" spans="1:11" ht="13.5" customHeight="1" x14ac:dyDescent="0.25">
      <c r="A575" s="2" t="s">
        <v>1090</v>
      </c>
      <c r="B575" s="2" t="s">
        <v>1091</v>
      </c>
      <c r="C575" s="4"/>
      <c r="D575" s="4"/>
      <c r="E575" s="4"/>
      <c r="F575" s="4"/>
      <c r="G575" s="3">
        <v>0</v>
      </c>
      <c r="H575" s="4"/>
      <c r="I575" s="4"/>
      <c r="J575" s="4"/>
      <c r="K575" s="4"/>
    </row>
    <row r="576" spans="1:11" s="6" customFormat="1" ht="13.5" customHeight="1" x14ac:dyDescent="0.25">
      <c r="A576" s="9" t="s">
        <v>1117</v>
      </c>
      <c r="B576" s="9"/>
      <c r="C576" s="11"/>
      <c r="D576" s="11"/>
      <c r="E576" s="11"/>
      <c r="F576" s="10">
        <f t="shared" ref="F576:J576" si="11">SUM(F473:F512,F514:F575)</f>
        <v>677022.26</v>
      </c>
      <c r="G576" s="10">
        <f t="shared" si="11"/>
        <v>1775250.83</v>
      </c>
      <c r="H576" s="10">
        <f t="shared" si="11"/>
        <v>600000</v>
      </c>
      <c r="I576" s="10">
        <f t="shared" si="11"/>
        <v>680000</v>
      </c>
      <c r="J576" s="10">
        <f t="shared" si="11"/>
        <v>630000</v>
      </c>
      <c r="K576" s="10">
        <f>SUM(K473:K512,K514:K575)</f>
        <v>210000</v>
      </c>
    </row>
    <row r="577" spans="1:11" ht="13.5" customHeight="1" x14ac:dyDescent="0.25">
      <c r="A577" s="2"/>
      <c r="B577" s="2"/>
      <c r="C577" s="4"/>
      <c r="D577" s="4"/>
      <c r="E577" s="4"/>
      <c r="F577" s="4"/>
      <c r="G577" s="3"/>
      <c r="H577" s="4"/>
      <c r="I577" s="4"/>
      <c r="J577" s="4"/>
      <c r="K577" s="4"/>
    </row>
    <row r="578" spans="1:11" ht="13.5" customHeight="1" x14ac:dyDescent="0.25">
      <c r="A578" s="2"/>
      <c r="B578" s="2"/>
      <c r="C578" s="4"/>
      <c r="D578" s="4"/>
      <c r="E578" s="4"/>
      <c r="F578" s="4"/>
      <c r="G578" s="3"/>
      <c r="H578" s="4"/>
      <c r="I578" s="4"/>
      <c r="J578" s="4"/>
      <c r="K578" s="4"/>
    </row>
    <row r="579" spans="1:11" ht="13.5" hidden="1" customHeight="1" x14ac:dyDescent="0.25">
      <c r="A579" s="2" t="s">
        <v>1092</v>
      </c>
      <c r="B579" s="2" t="s">
        <v>1093</v>
      </c>
      <c r="C579" s="3">
        <v>0</v>
      </c>
      <c r="D579" s="4"/>
      <c r="E579" s="4"/>
      <c r="F579" s="3">
        <v>2823704.31</v>
      </c>
      <c r="G579" s="4"/>
      <c r="H579" s="4"/>
      <c r="I579" s="4"/>
      <c r="J579" s="4"/>
      <c r="K579" s="4"/>
    </row>
    <row r="580" spans="1:11" ht="13.5" customHeight="1" x14ac:dyDescent="0.25">
      <c r="A580" s="2" t="s">
        <v>1094</v>
      </c>
      <c r="B580" s="2" t="s">
        <v>1095</v>
      </c>
      <c r="C580" s="3">
        <v>-1550000</v>
      </c>
      <c r="D580" s="4"/>
      <c r="E580" s="4"/>
      <c r="F580" s="3">
        <v>0</v>
      </c>
      <c r="G580" s="3">
        <v>-1645000</v>
      </c>
      <c r="H580" s="3">
        <v>-1645000</v>
      </c>
      <c r="I580" s="3">
        <v>-1645000</v>
      </c>
      <c r="J580" s="3">
        <v>-1645000</v>
      </c>
      <c r="K580" s="3">
        <v>-1645000</v>
      </c>
    </row>
    <row r="581" spans="1:11" ht="13.5" customHeight="1" x14ac:dyDescent="0.25">
      <c r="A581" s="2" t="s">
        <v>1096</v>
      </c>
      <c r="B581" s="2" t="s">
        <v>1097</v>
      </c>
      <c r="C581" s="3">
        <v>18264800</v>
      </c>
      <c r="D581" s="3">
        <v>7328800</v>
      </c>
      <c r="E581" s="4"/>
      <c r="F581" s="3">
        <v>5749112</v>
      </c>
      <c r="G581" s="3">
        <v>25468688</v>
      </c>
      <c r="H581" s="3">
        <v>6993000</v>
      </c>
      <c r="I581" s="3">
        <v>2468000</v>
      </c>
      <c r="J581" s="3">
        <v>2627000</v>
      </c>
      <c r="K581" s="4"/>
    </row>
    <row r="582" spans="1:11" ht="13.5" customHeight="1" x14ac:dyDescent="0.25">
      <c r="A582" s="2" t="s">
        <v>1098</v>
      </c>
      <c r="B582" s="2" t="s">
        <v>1099</v>
      </c>
      <c r="C582" s="4"/>
      <c r="D582" s="4"/>
      <c r="E582" s="4"/>
      <c r="F582" s="4"/>
      <c r="G582" s="3">
        <v>12300000</v>
      </c>
      <c r="H582" s="3">
        <v>8716000</v>
      </c>
      <c r="I582" s="3">
        <v>6000000</v>
      </c>
      <c r="J582" s="3">
        <v>0</v>
      </c>
      <c r="K582" s="4"/>
    </row>
    <row r="583" spans="1:11" ht="13.5" customHeight="1" x14ac:dyDescent="0.25">
      <c r="A583" s="2" t="s">
        <v>1100</v>
      </c>
      <c r="B583" s="2" t="s">
        <v>1101</v>
      </c>
      <c r="C583" s="3">
        <v>11500000</v>
      </c>
      <c r="D583" s="4"/>
      <c r="E583" s="4"/>
      <c r="F583" s="3">
        <v>11500000</v>
      </c>
      <c r="G583" s="3">
        <v>7100000</v>
      </c>
      <c r="H583" s="4"/>
      <c r="I583" s="4"/>
      <c r="J583" s="4"/>
      <c r="K583" s="4"/>
    </row>
    <row r="584" spans="1:11" s="6" customFormat="1" ht="13.5" customHeight="1" x14ac:dyDescent="0.25">
      <c r="A584" s="14" t="s">
        <v>1118</v>
      </c>
      <c r="B584" s="14"/>
      <c r="C584" s="15"/>
      <c r="D584" s="16"/>
      <c r="E584" s="16"/>
      <c r="F584" s="15">
        <f>SUM(F581:F583)</f>
        <v>17249112</v>
      </c>
      <c r="G584" s="15">
        <f t="shared" ref="G584:K584" si="12">SUM(G581:G583)</f>
        <v>44868688</v>
      </c>
      <c r="H584" s="15">
        <f t="shared" si="12"/>
        <v>15709000</v>
      </c>
      <c r="I584" s="15">
        <f t="shared" si="12"/>
        <v>8468000</v>
      </c>
      <c r="J584" s="15">
        <f t="shared" si="12"/>
        <v>2627000</v>
      </c>
      <c r="K584" s="15">
        <f t="shared" si="12"/>
        <v>0</v>
      </c>
    </row>
    <row r="585" spans="1:11" s="6" customFormat="1" ht="13.5" customHeight="1" x14ac:dyDescent="0.25">
      <c r="A585" s="14" t="s">
        <v>1119</v>
      </c>
      <c r="B585" s="14"/>
      <c r="C585" s="15"/>
      <c r="D585" s="16"/>
      <c r="E585" s="16"/>
      <c r="F585" s="15">
        <f>SUM(F38,F78,F123,F146,F171,F205,F310,F357,F380,F465,F470,F576,F584)</f>
        <v>80098259.939999998</v>
      </c>
      <c r="G585" s="15">
        <f t="shared" ref="G585:K585" si="13">SUM(G38,G78,G123,G146,G171,G205,G310,G357,G380,G465,G470,G576,G584)</f>
        <v>276491074.82000005</v>
      </c>
      <c r="H585" s="15">
        <f t="shared" si="13"/>
        <v>130400300</v>
      </c>
      <c r="I585" s="15">
        <f t="shared" si="13"/>
        <v>93165000</v>
      </c>
      <c r="J585" s="15">
        <f t="shared" si="13"/>
        <v>100434500</v>
      </c>
      <c r="K585" s="15">
        <f t="shared" si="13"/>
        <v>60992500</v>
      </c>
    </row>
    <row r="586" spans="1:11" ht="13.5" customHeight="1" x14ac:dyDescent="0.25">
      <c r="A586" s="8"/>
      <c r="B586" s="8"/>
      <c r="C586" s="12"/>
      <c r="D586" s="13"/>
      <c r="E586" s="13"/>
      <c r="F586" s="12"/>
      <c r="G586" s="12"/>
      <c r="H586" s="13"/>
      <c r="I586" s="13"/>
      <c r="J586" s="13"/>
      <c r="K586" s="13"/>
    </row>
    <row r="587" spans="1:11" ht="13.5" hidden="1" customHeight="1" x14ac:dyDescent="0.25">
      <c r="A587" s="8"/>
      <c r="B587" s="8"/>
      <c r="C587" s="12"/>
      <c r="D587" s="13"/>
      <c r="E587" s="13"/>
      <c r="F587" s="12"/>
      <c r="G587" s="12"/>
      <c r="H587" s="13"/>
      <c r="I587" s="13"/>
      <c r="J587" s="13"/>
      <c r="K587" s="13"/>
    </row>
    <row r="588" spans="1:11" s="6" customFormat="1" hidden="1" x14ac:dyDescent="0.25">
      <c r="C588" s="7">
        <f>SUM(C8:C583)</f>
        <v>225554473.30000001</v>
      </c>
      <c r="D588" s="7">
        <f t="shared" ref="D588:K588" si="14">SUM(D8:D583)</f>
        <v>130577258.97000001</v>
      </c>
      <c r="E588" s="7">
        <f t="shared" si="14"/>
        <v>403714.33000000007</v>
      </c>
      <c r="F588" s="7">
        <f t="shared" si="14"/>
        <v>143462185.55000001</v>
      </c>
      <c r="G588" s="7">
        <f t="shared" si="14"/>
        <v>503482061.64000005</v>
      </c>
      <c r="H588" s="7">
        <f t="shared" si="14"/>
        <v>231628300</v>
      </c>
      <c r="I588" s="7">
        <f t="shared" si="14"/>
        <v>175558000</v>
      </c>
      <c r="J588" s="7">
        <f t="shared" si="14"/>
        <v>188713000</v>
      </c>
      <c r="K588" s="7">
        <f t="shared" si="14"/>
        <v>119956000</v>
      </c>
    </row>
    <row r="589" spans="1:11" hidden="1" x14ac:dyDescent="0.25">
      <c r="A589" s="25" t="s">
        <v>1102</v>
      </c>
      <c r="B589" s="20"/>
      <c r="C589" s="20"/>
      <c r="D589" s="20"/>
      <c r="E589" s="20"/>
      <c r="F589" s="20"/>
      <c r="G589" s="20"/>
      <c r="H589" s="20"/>
    </row>
    <row r="590" spans="1:11" hidden="1" x14ac:dyDescent="0.25">
      <c r="A590" s="8" t="s">
        <v>1104</v>
      </c>
      <c r="C590" s="5">
        <f>SUM(C8:C32,C34:C44,C46:C53,C55:C58,C60,C62:C64,C66:C67,C69:C70,C72,C74:C81,C83,C85:C94,C96,C98:C100,C102,C104,C106,C108,C110,C112:C114,C116,C117:C118,C120:C138,C139:C210,C212:C213,C215,C217,C219:C229,C231,C233,C235:C236,C238,C240,C242:C243,C245:C252,C254:C259,C261:C280,C282:C290,C292,C294:C308,C313:C370,C372:C376,C378:C383,C385:C399,C401,C403:C404,C406:C419,C421:C434,C436,C438,C440,C442:C579,C581:C583)</f>
        <v>239296473.30000001</v>
      </c>
      <c r="D590" s="5">
        <f t="shared" ref="D590:K590" si="15">SUM(D8:D32,D34:D44,D46:D53,D55:D58,D60,D62:D64,D66:D67,D69:D70,D72,D74:D81,D83,D85:D94,D96,D98:D100,D102,D104,D106,D108,D110,D112:D114,D116,D117:D118,D120:D138,D139:D210,D212:D213,D215,D217,D219:D229,D231,D233,D235:D236,D238,D240,D242:D243,D245:D252,D254:D259,D261:D280,D282:D290,D292,D294:D308,D313:D370,D372:D376,D378:D383,D385:D399,D401,D403:D404,D406:D419,D421:D434,D436,D438,D440,D442:D579,D581:D583)</f>
        <v>130577258.97000001</v>
      </c>
      <c r="E590" s="5">
        <f t="shared" si="15"/>
        <v>403714.33000000007</v>
      </c>
      <c r="F590" s="5">
        <f t="shared" si="15"/>
        <v>138418791.27999997</v>
      </c>
      <c r="G590" s="5">
        <f t="shared" si="15"/>
        <v>460118801.5999999</v>
      </c>
      <c r="H590" s="5">
        <f>SUM(H8:H32,H34:H44,H46:H53,H55:H58,H60,H62:H64,H66:H67,H69:H70,H72,H74:H81,H83,H85:H94,H96,H98:H100,H102,H104,H106,H108,H110,H112:H114,H116,H117:H118,H120:H138,H139:H210,H212:H213,H215,H217,H219:H229,H231,H233,H235:H236,H238,H240,H242:H243,H245:H252,H254:H259,H261:H280,H282:H290,H292,H294:H308,H313:H370,H372:H376,H378:H383,H385:H399,H401,H403:H404,H406:H419,H421:H434,H436,H438,H440,H442:H512,H514:H579,H581:H583)</f>
        <v>217973600</v>
      </c>
      <c r="I590" s="5">
        <f t="shared" si="15"/>
        <v>160832000</v>
      </c>
      <c r="J590" s="5">
        <f t="shared" si="15"/>
        <v>181332000</v>
      </c>
      <c r="K590" s="5">
        <f t="shared" si="15"/>
        <v>112945000</v>
      </c>
    </row>
    <row r="591" spans="1:11" hidden="1" x14ac:dyDescent="0.25">
      <c r="C591" s="5"/>
      <c r="D591" s="5"/>
      <c r="E591" s="5"/>
      <c r="F591" s="5">
        <v>143445407.49000001</v>
      </c>
      <c r="G591" s="5">
        <v>145672250</v>
      </c>
      <c r="H591" s="5">
        <v>137096800</v>
      </c>
      <c r="I591" s="5">
        <v>95524000</v>
      </c>
      <c r="J591" s="5">
        <v>102779500</v>
      </c>
      <c r="K591" s="5">
        <v>64310500</v>
      </c>
    </row>
    <row r="592" spans="1:11" hidden="1" x14ac:dyDescent="0.25">
      <c r="F592" s="5">
        <f>F591-F590</f>
        <v>5026616.2100000381</v>
      </c>
      <c r="G592" s="5">
        <f>G591-G590</f>
        <v>-314446551.5999999</v>
      </c>
      <c r="H592" s="5">
        <f t="shared" ref="H592:K592" si="16">H591-H590</f>
        <v>-80876800</v>
      </c>
      <c r="I592" s="5">
        <f t="shared" si="16"/>
        <v>-65308000</v>
      </c>
      <c r="J592" s="5">
        <f t="shared" si="16"/>
        <v>-78552500</v>
      </c>
      <c r="K592" s="5">
        <f t="shared" si="16"/>
        <v>-48634500</v>
      </c>
    </row>
    <row r="593" spans="1:16" hidden="1" x14ac:dyDescent="0.25"/>
    <row r="594" spans="1:16" hidden="1" x14ac:dyDescent="0.25">
      <c r="A594" t="s">
        <v>1105</v>
      </c>
      <c r="F594" s="5">
        <f t="shared" ref="F594:J594" si="17">SUM(F33,F45,F54,F59,F61,F65,F68,F71,F73,F82,F84,F95,F97,F101,F103,F105,F107,F109,F111,F115,F119,F211,F214,F216,F218,F230,F232,F234,F237,F239,F244,F253,F281,F291,F293,F309,F371,F377,F400,F402,F405,F420,F435,F437,F439,F441,F513,F580)</f>
        <v>-2478926.64</v>
      </c>
      <c r="G594" s="5">
        <f t="shared" si="17"/>
        <v>-4631400</v>
      </c>
      <c r="H594" s="5">
        <f t="shared" si="17"/>
        <v>-13463300</v>
      </c>
      <c r="I594" s="5">
        <f t="shared" si="17"/>
        <v>-2304000</v>
      </c>
      <c r="J594" s="5">
        <f t="shared" si="17"/>
        <v>-9529000</v>
      </c>
      <c r="K594" s="5">
        <f>SUM(K33,K45,K54,K59,K61,K65,K68,K71,K73,K82,K84,K95,K97,K101,K103,K105,K107,K109,K111,K115,K119,K211,K214,K216,K218,K230,K232,K234,K237,K239,K244,K253,K281,K291,K293,K309,K371,K377,K400,K402,K405,K420,K435,K437,K439,K441,K513,K580)</f>
        <v>-2029000</v>
      </c>
    </row>
    <row r="595" spans="1:16" hidden="1" x14ac:dyDescent="0.25">
      <c r="F595" s="5"/>
      <c r="G595" s="5">
        <v>-7375050</v>
      </c>
      <c r="H595" s="5">
        <v>-16044350</v>
      </c>
      <c r="I595" s="5">
        <v>-5605050</v>
      </c>
      <c r="J595" s="5">
        <v>-12830050</v>
      </c>
      <c r="K595" s="5">
        <v>-3684850</v>
      </c>
    </row>
    <row r="596" spans="1:16" hidden="1" x14ac:dyDescent="0.25">
      <c r="F596" s="5"/>
      <c r="G596" s="5">
        <f>G594-G595</f>
        <v>2743650</v>
      </c>
      <c r="H596" s="5">
        <f t="shared" ref="H596:K596" si="18">H594-H595</f>
        <v>2581050</v>
      </c>
      <c r="I596" s="5">
        <f t="shared" si="18"/>
        <v>3301050</v>
      </c>
      <c r="J596" s="5">
        <f t="shared" si="18"/>
        <v>3301050</v>
      </c>
      <c r="K596" s="5">
        <f t="shared" si="18"/>
        <v>1655850</v>
      </c>
    </row>
    <row r="597" spans="1:16" hidden="1" x14ac:dyDescent="0.25">
      <c r="F597" s="5"/>
      <c r="G597" s="5"/>
      <c r="H597" s="5"/>
      <c r="I597" s="5"/>
      <c r="J597" s="5"/>
      <c r="K597" s="5"/>
    </row>
    <row r="598" spans="1:16" hidden="1" x14ac:dyDescent="0.25">
      <c r="F598" s="5"/>
      <c r="G598" s="5"/>
      <c r="H598" s="5"/>
      <c r="I598" s="5"/>
      <c r="J598" s="5"/>
      <c r="K598" s="5"/>
    </row>
    <row r="599" spans="1:16" x14ac:dyDescent="0.25">
      <c r="F599" s="5"/>
      <c r="G599" s="5"/>
      <c r="H599" s="5"/>
      <c r="I599" s="5"/>
      <c r="J599" s="5"/>
      <c r="K599" s="5"/>
    </row>
    <row r="600" spans="1:16" x14ac:dyDescent="0.25">
      <c r="F600" s="5"/>
      <c r="G600" s="5"/>
      <c r="H600" s="5"/>
      <c r="I600" s="5"/>
      <c r="J600" s="5"/>
      <c r="K600" s="5"/>
    </row>
    <row r="601" spans="1:16" x14ac:dyDescent="0.25"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x14ac:dyDescent="0.25">
      <c r="A602" s="6" t="str">
        <f>A38</f>
        <v>IT und Wirtschaftsförderung</v>
      </c>
      <c r="B602">
        <f t="shared" ref="B602:K602" si="19">B38</f>
        <v>0</v>
      </c>
      <c r="C602">
        <f t="shared" si="19"/>
        <v>0</v>
      </c>
      <c r="D602">
        <f t="shared" si="19"/>
        <v>0</v>
      </c>
      <c r="E602">
        <f t="shared" si="19"/>
        <v>0</v>
      </c>
      <c r="F602" s="5">
        <f t="shared" si="19"/>
        <v>4834598.83</v>
      </c>
      <c r="G602" s="5">
        <f t="shared" si="19"/>
        <v>18612911.02</v>
      </c>
      <c r="H602" s="5">
        <f t="shared" si="19"/>
        <v>5345000</v>
      </c>
      <c r="I602" s="5">
        <f t="shared" si="19"/>
        <v>1595000</v>
      </c>
      <c r="J602" s="5">
        <f t="shared" si="19"/>
        <v>1555000</v>
      </c>
      <c r="K602" s="5">
        <f t="shared" si="19"/>
        <v>1555000</v>
      </c>
      <c r="L602" s="5"/>
      <c r="M602" s="5"/>
      <c r="N602" s="5"/>
      <c r="O602" s="5"/>
      <c r="P602" s="5"/>
    </row>
    <row r="603" spans="1:16" x14ac:dyDescent="0.25">
      <c r="A603" s="6" t="str">
        <f>A78</f>
        <v>Feuerwehr und Rettungsdienst</v>
      </c>
      <c r="B603">
        <f t="shared" ref="B603:K603" si="20">B78</f>
        <v>0</v>
      </c>
      <c r="C603">
        <f t="shared" si="20"/>
        <v>0</v>
      </c>
      <c r="D603">
        <f t="shared" si="20"/>
        <v>0</v>
      </c>
      <c r="E603">
        <f t="shared" si="20"/>
        <v>0</v>
      </c>
      <c r="F603" s="5">
        <f t="shared" si="20"/>
        <v>1676953.57</v>
      </c>
      <c r="G603" s="5">
        <f t="shared" si="20"/>
        <v>2627949.21</v>
      </c>
      <c r="H603" s="5">
        <f t="shared" si="20"/>
        <v>611000</v>
      </c>
      <c r="I603" s="5">
        <f t="shared" si="20"/>
        <v>747500</v>
      </c>
      <c r="J603" s="5">
        <f t="shared" si="20"/>
        <v>220500</v>
      </c>
      <c r="K603" s="5">
        <f t="shared" si="20"/>
        <v>570500</v>
      </c>
      <c r="L603" s="5"/>
      <c r="M603" s="5"/>
      <c r="N603" s="5"/>
      <c r="O603" s="5"/>
      <c r="P603" s="5"/>
    </row>
    <row r="604" spans="1:16" x14ac:dyDescent="0.25">
      <c r="A604" s="6" t="str">
        <f>A123</f>
        <v>Schulen - Einrichtungsgegenstände, Medien und Schulhöfe</v>
      </c>
      <c r="B604">
        <f t="shared" ref="B604:K604" si="21">B123</f>
        <v>0</v>
      </c>
      <c r="C604">
        <f t="shared" si="21"/>
        <v>0</v>
      </c>
      <c r="D604">
        <f t="shared" si="21"/>
        <v>0</v>
      </c>
      <c r="E604">
        <f t="shared" si="21"/>
        <v>0</v>
      </c>
      <c r="F604" s="5">
        <f t="shared" si="21"/>
        <v>1204994.2500000005</v>
      </c>
      <c r="G604" s="5">
        <f t="shared" si="21"/>
        <v>2001432.1500000001</v>
      </c>
      <c r="H604" s="5">
        <f t="shared" si="21"/>
        <v>2846300</v>
      </c>
      <c r="I604" s="5">
        <f t="shared" si="21"/>
        <v>459500</v>
      </c>
      <c r="J604" s="5">
        <f t="shared" si="21"/>
        <v>1342000</v>
      </c>
      <c r="K604" s="5">
        <f t="shared" si="21"/>
        <v>1272000</v>
      </c>
      <c r="L604" s="5"/>
      <c r="M604" s="5"/>
      <c r="N604" s="5"/>
      <c r="O604" s="5"/>
      <c r="P604" s="5"/>
    </row>
    <row r="605" spans="1:16" x14ac:dyDescent="0.25">
      <c r="A605" s="6" t="str">
        <f>A146</f>
        <v>Sportanlagen und -hallen</v>
      </c>
      <c r="B605">
        <f t="shared" ref="B605:K605" si="22">B146</f>
        <v>0</v>
      </c>
      <c r="C605">
        <f t="shared" si="22"/>
        <v>0</v>
      </c>
      <c r="D605">
        <f t="shared" si="22"/>
        <v>0</v>
      </c>
      <c r="E605">
        <f t="shared" si="22"/>
        <v>0</v>
      </c>
      <c r="F605" s="5">
        <f t="shared" si="22"/>
        <v>1512960.4700000002</v>
      </c>
      <c r="G605" s="5">
        <f t="shared" si="22"/>
        <v>2886853.2199999997</v>
      </c>
      <c r="H605" s="5">
        <f t="shared" si="22"/>
        <v>1775000</v>
      </c>
      <c r="I605" s="5">
        <f t="shared" si="22"/>
        <v>3505000</v>
      </c>
      <c r="J605" s="5">
        <f t="shared" si="22"/>
        <v>3325000</v>
      </c>
      <c r="K605" s="5">
        <f t="shared" si="22"/>
        <v>3325000</v>
      </c>
      <c r="L605" s="5"/>
      <c r="M605" s="5"/>
      <c r="N605" s="5"/>
      <c r="O605" s="5"/>
      <c r="P605" s="5"/>
    </row>
    <row r="606" spans="1:16" x14ac:dyDescent="0.25">
      <c r="A606" s="6" t="str">
        <f>A171</f>
        <v>Kultur</v>
      </c>
      <c r="B606">
        <f t="shared" ref="B606:K606" si="23">B171</f>
        <v>0</v>
      </c>
      <c r="C606">
        <f t="shared" si="23"/>
        <v>0</v>
      </c>
      <c r="D606">
        <f t="shared" si="23"/>
        <v>0</v>
      </c>
      <c r="E606">
        <f t="shared" si="23"/>
        <v>0</v>
      </c>
      <c r="F606" s="5">
        <f t="shared" si="23"/>
        <v>1350922.5099999998</v>
      </c>
      <c r="G606" s="5">
        <f t="shared" si="23"/>
        <v>2120929.79</v>
      </c>
      <c r="H606" s="5">
        <f t="shared" si="23"/>
        <v>84500</v>
      </c>
      <c r="I606" s="5">
        <f t="shared" si="23"/>
        <v>823000</v>
      </c>
      <c r="J606" s="5">
        <f t="shared" si="23"/>
        <v>453000</v>
      </c>
      <c r="K606" s="5">
        <f t="shared" si="23"/>
        <v>453000</v>
      </c>
      <c r="L606" s="5"/>
      <c r="M606" s="5"/>
      <c r="N606" s="5"/>
      <c r="O606" s="5"/>
      <c r="P606" s="5"/>
    </row>
    <row r="607" spans="1:16" x14ac:dyDescent="0.25">
      <c r="A607" s="6" t="str">
        <f>A205</f>
        <v>Kinderspielplätze, Kitas und Jugendhäuser</v>
      </c>
      <c r="B607">
        <f t="shared" ref="B607:K607" si="24">B205</f>
        <v>0</v>
      </c>
      <c r="C607">
        <f t="shared" si="24"/>
        <v>0</v>
      </c>
      <c r="D607">
        <f t="shared" si="24"/>
        <v>0</v>
      </c>
      <c r="E607">
        <f t="shared" si="24"/>
        <v>0</v>
      </c>
      <c r="F607" s="5">
        <f t="shared" si="24"/>
        <v>1159706.8500000001</v>
      </c>
      <c r="G607" s="5">
        <f t="shared" si="24"/>
        <v>3369370.2100000004</v>
      </c>
      <c r="H607" s="5">
        <f t="shared" si="24"/>
        <v>1753500</v>
      </c>
      <c r="I607" s="5">
        <f t="shared" si="24"/>
        <v>1272000</v>
      </c>
      <c r="J607" s="5">
        <f t="shared" si="24"/>
        <v>272000</v>
      </c>
      <c r="K607" s="5">
        <f t="shared" si="24"/>
        <v>272000</v>
      </c>
      <c r="L607" s="5"/>
      <c r="M607" s="5"/>
      <c r="N607" s="5"/>
      <c r="O607" s="5"/>
      <c r="P607" s="5"/>
    </row>
    <row r="608" spans="1:16" x14ac:dyDescent="0.25">
      <c r="A608" s="6" t="str">
        <f>A310</f>
        <v>Straßen, Wege und Plätze</v>
      </c>
      <c r="B608">
        <f t="shared" ref="B608:K608" si="25">B310</f>
        <v>0</v>
      </c>
      <c r="C608">
        <f t="shared" si="25"/>
        <v>0</v>
      </c>
      <c r="D608">
        <f t="shared" si="25"/>
        <v>0</v>
      </c>
      <c r="E608">
        <f t="shared" si="25"/>
        <v>0</v>
      </c>
      <c r="F608" s="5">
        <f t="shared" si="25"/>
        <v>7526357.3800000008</v>
      </c>
      <c r="G608" s="5">
        <f t="shared" si="25"/>
        <v>47994660.039999999</v>
      </c>
      <c r="H608" s="5">
        <f t="shared" si="25"/>
        <v>24288000</v>
      </c>
      <c r="I608" s="5">
        <f t="shared" si="25"/>
        <v>14200000</v>
      </c>
      <c r="J608" s="5">
        <f t="shared" si="25"/>
        <v>15490000</v>
      </c>
      <c r="K608" s="5">
        <f t="shared" si="25"/>
        <v>9040000</v>
      </c>
      <c r="L608" s="5"/>
      <c r="M608" s="5"/>
      <c r="N608" s="5"/>
      <c r="O608" s="5"/>
      <c r="P608" s="5"/>
    </row>
    <row r="609" spans="1:16" x14ac:dyDescent="0.25">
      <c r="A609" s="6" t="str">
        <f>A357</f>
        <v>Kanäle</v>
      </c>
      <c r="B609">
        <f t="shared" ref="B609:K609" si="26">B357</f>
        <v>0</v>
      </c>
      <c r="C609">
        <f t="shared" si="26"/>
        <v>0</v>
      </c>
      <c r="D609">
        <f t="shared" si="26"/>
        <v>0</v>
      </c>
      <c r="E609">
        <f t="shared" si="26"/>
        <v>0</v>
      </c>
      <c r="F609" s="5">
        <f t="shared" si="26"/>
        <v>5840588.7699999996</v>
      </c>
      <c r="G609" s="5">
        <f t="shared" si="26"/>
        <v>25234662.760000002</v>
      </c>
      <c r="H609" s="5">
        <f t="shared" si="26"/>
        <v>6985000</v>
      </c>
      <c r="I609" s="5">
        <f t="shared" si="26"/>
        <v>2240000</v>
      </c>
      <c r="J609" s="5">
        <f t="shared" si="26"/>
        <v>7510000</v>
      </c>
      <c r="K609" s="5">
        <f t="shared" si="26"/>
        <v>6690000</v>
      </c>
      <c r="L609" s="5"/>
      <c r="M609" s="5"/>
      <c r="N609" s="5"/>
      <c r="O609" s="5"/>
      <c r="P609" s="5"/>
    </row>
    <row r="610" spans="1:16" x14ac:dyDescent="0.25">
      <c r="A610" s="6" t="str">
        <f>A380</f>
        <v>Deich, Friedhöfe, Unterflurcontainer und MonChronik</v>
      </c>
      <c r="B610">
        <f t="shared" ref="B610:K610" si="27">B380</f>
        <v>0</v>
      </c>
      <c r="C610">
        <f t="shared" si="27"/>
        <v>0</v>
      </c>
      <c r="D610">
        <f t="shared" si="27"/>
        <v>0</v>
      </c>
      <c r="E610">
        <f t="shared" si="27"/>
        <v>0</v>
      </c>
      <c r="F610" s="5">
        <f t="shared" si="27"/>
        <v>334608.52</v>
      </c>
      <c r="G610" s="5">
        <f t="shared" si="27"/>
        <v>3299268.3499999996</v>
      </c>
      <c r="H610" s="5">
        <f t="shared" si="27"/>
        <v>415000</v>
      </c>
      <c r="I610" s="5">
        <f t="shared" si="27"/>
        <v>400000</v>
      </c>
      <c r="J610" s="5">
        <f t="shared" si="27"/>
        <v>400000</v>
      </c>
      <c r="K610" s="5">
        <f t="shared" si="27"/>
        <v>400000</v>
      </c>
      <c r="L610" s="5"/>
      <c r="M610" s="5"/>
      <c r="N610" s="5"/>
      <c r="O610" s="5"/>
      <c r="P610" s="5"/>
    </row>
    <row r="611" spans="1:16" x14ac:dyDescent="0.25">
      <c r="A611" s="6" t="str">
        <f>A465</f>
        <v>Gebäude</v>
      </c>
      <c r="B611">
        <f t="shared" ref="B611:K611" si="28">B465</f>
        <v>0</v>
      </c>
      <c r="C611">
        <f t="shared" si="28"/>
        <v>0</v>
      </c>
      <c r="D611">
        <f t="shared" si="28"/>
        <v>0</v>
      </c>
      <c r="E611">
        <f t="shared" si="28"/>
        <v>0</v>
      </c>
      <c r="F611" s="5">
        <f t="shared" si="28"/>
        <v>25532367.699999996</v>
      </c>
      <c r="G611" s="5">
        <f t="shared" si="28"/>
        <v>112070607.23999999</v>
      </c>
      <c r="H611" s="5">
        <f t="shared" si="28"/>
        <v>59088000</v>
      </c>
      <c r="I611" s="5">
        <f t="shared" si="28"/>
        <v>53775000</v>
      </c>
      <c r="J611" s="5">
        <f t="shared" si="28"/>
        <v>61610000</v>
      </c>
      <c r="K611" s="5">
        <f t="shared" si="28"/>
        <v>32205000</v>
      </c>
      <c r="L611" s="5"/>
      <c r="M611" s="5"/>
      <c r="N611" s="5"/>
      <c r="O611" s="5"/>
      <c r="P611" s="5"/>
    </row>
    <row r="612" spans="1:16" x14ac:dyDescent="0.25">
      <c r="A612" s="6" t="str">
        <f>A470</f>
        <v>Grundstückankäufe</v>
      </c>
      <c r="B612">
        <f t="shared" ref="B612:K612" si="29">B470</f>
        <v>0</v>
      </c>
      <c r="C612">
        <f t="shared" si="29"/>
        <v>0</v>
      </c>
      <c r="D612">
        <f t="shared" si="29"/>
        <v>0</v>
      </c>
      <c r="E612">
        <f t="shared" si="29"/>
        <v>0</v>
      </c>
      <c r="F612" s="5">
        <f t="shared" si="29"/>
        <v>11198066.829999998</v>
      </c>
      <c r="G612" s="5">
        <f t="shared" si="29"/>
        <v>9628492</v>
      </c>
      <c r="H612" s="5">
        <f t="shared" si="29"/>
        <v>10900000</v>
      </c>
      <c r="I612" s="5">
        <f t="shared" si="29"/>
        <v>5000000</v>
      </c>
      <c r="J612" s="5">
        <f t="shared" si="29"/>
        <v>5000000</v>
      </c>
      <c r="K612" s="5">
        <f t="shared" si="29"/>
        <v>5000000</v>
      </c>
      <c r="L612" s="5"/>
      <c r="M612" s="5"/>
      <c r="N612" s="5"/>
      <c r="O612" s="5"/>
      <c r="P612" s="5"/>
    </row>
    <row r="613" spans="1:16" x14ac:dyDescent="0.25">
      <c r="A613" s="6" t="str">
        <f>A576</f>
        <v>Städtische Betriebe</v>
      </c>
      <c r="B613">
        <f t="shared" ref="B613:K613" si="30">B576</f>
        <v>0</v>
      </c>
      <c r="C613">
        <f t="shared" si="30"/>
        <v>0</v>
      </c>
      <c r="D613">
        <f t="shared" si="30"/>
        <v>0</v>
      </c>
      <c r="E613">
        <f t="shared" si="30"/>
        <v>0</v>
      </c>
      <c r="F613" s="5">
        <f t="shared" si="30"/>
        <v>677022.26</v>
      </c>
      <c r="G613" s="5">
        <f t="shared" si="30"/>
        <v>1775250.83</v>
      </c>
      <c r="H613" s="5">
        <f t="shared" si="30"/>
        <v>600000</v>
      </c>
      <c r="I613" s="5">
        <f t="shared" si="30"/>
        <v>680000</v>
      </c>
      <c r="J613" s="5">
        <f t="shared" si="30"/>
        <v>630000</v>
      </c>
      <c r="K613" s="5">
        <f t="shared" si="30"/>
        <v>210000</v>
      </c>
      <c r="L613" s="5"/>
      <c r="M613" s="5"/>
      <c r="N613" s="5"/>
      <c r="O613" s="5"/>
      <c r="P613" s="5"/>
    </row>
    <row r="614" spans="1:16" x14ac:dyDescent="0.25">
      <c r="A614" s="6" t="str">
        <f>A584</f>
        <v>Eigenkapitalaufstockungen</v>
      </c>
      <c r="B614">
        <f t="shared" ref="B614:K614" si="31">B584</f>
        <v>0</v>
      </c>
      <c r="C614">
        <f t="shared" si="31"/>
        <v>0</v>
      </c>
      <c r="D614">
        <f t="shared" si="31"/>
        <v>0</v>
      </c>
      <c r="E614">
        <f t="shared" si="31"/>
        <v>0</v>
      </c>
      <c r="F614" s="5">
        <f t="shared" si="31"/>
        <v>17249112</v>
      </c>
      <c r="G614" s="5">
        <f t="shared" si="31"/>
        <v>44868688</v>
      </c>
      <c r="H614" s="5">
        <f t="shared" si="31"/>
        <v>15709000</v>
      </c>
      <c r="I614" s="5">
        <f t="shared" si="31"/>
        <v>8468000</v>
      </c>
      <c r="J614" s="5">
        <f t="shared" si="31"/>
        <v>2627000</v>
      </c>
      <c r="K614" s="5">
        <f t="shared" si="31"/>
        <v>0</v>
      </c>
      <c r="L614" s="5"/>
      <c r="M614" s="5"/>
      <c r="N614" s="5"/>
      <c r="O614" s="5"/>
      <c r="P614" s="5"/>
    </row>
    <row r="615" spans="1:16" s="6" customFormat="1" x14ac:dyDescent="0.25">
      <c r="F615" s="7">
        <f>SUM(F602:F614)</f>
        <v>80098259.939999998</v>
      </c>
      <c r="G615" s="7">
        <f t="shared" ref="G615:K615" si="32">SUM(G602:G614)</f>
        <v>276491074.82000005</v>
      </c>
      <c r="H615" s="7">
        <f t="shared" si="32"/>
        <v>130400300</v>
      </c>
      <c r="I615" s="7">
        <f t="shared" si="32"/>
        <v>93165000</v>
      </c>
      <c r="J615" s="7">
        <f t="shared" si="32"/>
        <v>100434500</v>
      </c>
      <c r="K615" s="7">
        <f t="shared" si="32"/>
        <v>60992500</v>
      </c>
      <c r="L615" s="7"/>
      <c r="M615" s="7"/>
      <c r="N615" s="7"/>
      <c r="O615" s="7"/>
      <c r="P615" s="7"/>
    </row>
    <row r="616" spans="1:16" x14ac:dyDescent="0.25"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x14ac:dyDescent="0.25"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x14ac:dyDescent="0.25"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x14ac:dyDescent="0.25"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x14ac:dyDescent="0.25"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</row>
  </sheetData>
  <mergeCells count="61">
    <mergeCell ref="A436:A437"/>
    <mergeCell ref="A438:A439"/>
    <mergeCell ref="A440:A441"/>
    <mergeCell ref="A512:A513"/>
    <mergeCell ref="A399:A400"/>
    <mergeCell ref="A401:A402"/>
    <mergeCell ref="A404:A405"/>
    <mergeCell ref="A419:A420"/>
    <mergeCell ref="A434:A435"/>
    <mergeCell ref="A290:A291"/>
    <mergeCell ref="A292:A293"/>
    <mergeCell ref="A308:A309"/>
    <mergeCell ref="A370:A371"/>
    <mergeCell ref="A376:A377"/>
    <mergeCell ref="A236:A237"/>
    <mergeCell ref="A238:A239"/>
    <mergeCell ref="A243:A244"/>
    <mergeCell ref="A252:A253"/>
    <mergeCell ref="A280:A281"/>
    <mergeCell ref="A215:A216"/>
    <mergeCell ref="A217:A218"/>
    <mergeCell ref="A229:A230"/>
    <mergeCell ref="A231:A232"/>
    <mergeCell ref="A233:A234"/>
    <mergeCell ref="A110:A111"/>
    <mergeCell ref="A114:A115"/>
    <mergeCell ref="A118:A119"/>
    <mergeCell ref="A210:A211"/>
    <mergeCell ref="A213:A214"/>
    <mergeCell ref="A100:A101"/>
    <mergeCell ref="A102:A103"/>
    <mergeCell ref="A104:A105"/>
    <mergeCell ref="A106:A107"/>
    <mergeCell ref="A108:A109"/>
    <mergeCell ref="A589:H589"/>
    <mergeCell ref="A6:B7"/>
    <mergeCell ref="C6:F6"/>
    <mergeCell ref="A32:A33"/>
    <mergeCell ref="A44:A45"/>
    <mergeCell ref="A53:A54"/>
    <mergeCell ref="A58:A59"/>
    <mergeCell ref="A60:A61"/>
    <mergeCell ref="A64:A65"/>
    <mergeCell ref="A67:A68"/>
    <mergeCell ref="A70:A71"/>
    <mergeCell ref="A72:A73"/>
    <mergeCell ref="A81:A82"/>
    <mergeCell ref="A83:A84"/>
    <mergeCell ref="A94:A95"/>
    <mergeCell ref="A96:A97"/>
    <mergeCell ref="A1:P1"/>
    <mergeCell ref="A2:P2"/>
    <mergeCell ref="A3:P3"/>
    <mergeCell ref="A4:C4"/>
    <mergeCell ref="A5:C5"/>
    <mergeCell ref="D4:E4"/>
    <mergeCell ref="D5:E5"/>
    <mergeCell ref="F4:G4"/>
    <mergeCell ref="F5:G5"/>
    <mergeCell ref="H4:I4"/>
    <mergeCell ref="H5:I5"/>
  </mergeCells>
  <pageMargins left="0.31496062992125984" right="0.11811023622047245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Investitionen_alle</vt:lpstr>
      <vt:lpstr>Tabelle2</vt:lpstr>
      <vt:lpstr>Tabelle3</vt:lpstr>
      <vt:lpstr>Investitionen_alle!Drucktitel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ahf</dc:creator>
  <cp:lastModifiedBy>Krämer, Guido</cp:lastModifiedBy>
  <cp:lastPrinted>2020-10-08T06:51:48Z</cp:lastPrinted>
  <dcterms:created xsi:type="dcterms:W3CDTF">2010-10-05T09:52:32Z</dcterms:created>
  <dcterms:modified xsi:type="dcterms:W3CDTF">2020-11-03T11:15:58Z</dcterms:modified>
</cp:coreProperties>
</file>